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anufacturing\Moduloc Canada\Engineering\Master Data\MD2180 - MD2195\"/>
    </mc:Choice>
  </mc:AlternateContent>
  <xr:revisionPtr revIDLastSave="0" documentId="8_{B40F5107-1D78-4BC1-A906-BAACDFDAEFE4}" xr6:coauthVersionLast="44" xr6:coauthVersionMax="44" xr10:uidLastSave="{00000000-0000-0000-0000-000000000000}"/>
  <bookViews>
    <workbookView xWindow="-120" yWindow="-120" windowWidth="29040" windowHeight="15840" xr2:uid="{6A2D5F7A-714E-45FF-AB1B-F317150A84DD}"/>
  </bookViews>
  <sheets>
    <sheet name="MD219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P7" i="1"/>
  <c r="T7" i="1"/>
  <c r="X7" i="1"/>
  <c r="H8" i="1"/>
  <c r="P8" i="1"/>
  <c r="T8" i="1"/>
  <c r="T37" i="1" s="1"/>
  <c r="X8" i="1"/>
  <c r="H9" i="1"/>
  <c r="P9" i="1"/>
  <c r="T9" i="1"/>
  <c r="X9" i="1"/>
  <c r="H10" i="1"/>
  <c r="P10" i="1"/>
  <c r="T10" i="1"/>
  <c r="X10" i="1"/>
  <c r="H11" i="1"/>
  <c r="P11" i="1"/>
  <c r="T11" i="1"/>
  <c r="X11" i="1"/>
  <c r="H12" i="1"/>
  <c r="P12" i="1"/>
  <c r="P37" i="1" s="1"/>
  <c r="T12" i="1"/>
  <c r="X12" i="1"/>
  <c r="H13" i="1"/>
  <c r="P13" i="1"/>
  <c r="T13" i="1"/>
  <c r="X13" i="1"/>
  <c r="H14" i="1"/>
  <c r="P14" i="1"/>
  <c r="T14" i="1"/>
  <c r="X14" i="1"/>
  <c r="H15" i="1"/>
  <c r="P15" i="1"/>
  <c r="T15" i="1"/>
  <c r="X15" i="1"/>
  <c r="H16" i="1"/>
  <c r="P16" i="1"/>
  <c r="T16" i="1"/>
  <c r="X16" i="1"/>
  <c r="P17" i="1"/>
  <c r="T17" i="1"/>
  <c r="X17" i="1"/>
  <c r="P18" i="1"/>
  <c r="T18" i="1"/>
  <c r="X18" i="1"/>
  <c r="P19" i="1"/>
  <c r="T19" i="1"/>
  <c r="X19" i="1"/>
  <c r="P20" i="1"/>
  <c r="T20" i="1"/>
  <c r="X20" i="1"/>
  <c r="P21" i="1"/>
  <c r="T21" i="1"/>
  <c r="X21" i="1"/>
  <c r="P22" i="1"/>
  <c r="T22" i="1"/>
  <c r="X22" i="1"/>
  <c r="P23" i="1"/>
  <c r="T23" i="1"/>
  <c r="X23" i="1"/>
  <c r="P24" i="1"/>
  <c r="T24" i="1"/>
  <c r="X24" i="1"/>
  <c r="P25" i="1"/>
  <c r="T25" i="1"/>
  <c r="X25" i="1"/>
  <c r="P26" i="1"/>
  <c r="T26" i="1"/>
  <c r="X26" i="1"/>
  <c r="P27" i="1"/>
  <c r="T27" i="1"/>
  <c r="X27" i="1"/>
  <c r="P28" i="1"/>
  <c r="T28" i="1"/>
  <c r="X28" i="1"/>
  <c r="P29" i="1"/>
  <c r="T29" i="1"/>
  <c r="X29" i="1"/>
  <c r="P30" i="1"/>
  <c r="T30" i="1"/>
  <c r="X30" i="1"/>
  <c r="P31" i="1"/>
  <c r="T31" i="1"/>
  <c r="X31" i="1"/>
  <c r="P32" i="1"/>
  <c r="T32" i="1"/>
  <c r="X32" i="1"/>
  <c r="P33" i="1"/>
  <c r="T33" i="1"/>
  <c r="X33" i="1"/>
  <c r="P34" i="1"/>
  <c r="T34" i="1"/>
  <c r="X34" i="1"/>
  <c r="P35" i="1"/>
  <c r="T35" i="1"/>
  <c r="X35" i="1"/>
  <c r="P36" i="1"/>
  <c r="T36" i="1"/>
  <c r="X36" i="1"/>
  <c r="X37" i="1"/>
  <c r="B1" i="1" l="1"/>
</calcChain>
</file>

<file path=xl/sharedStrings.xml><?xml version="1.0" encoding="utf-8"?>
<sst xmlns="http://schemas.openxmlformats.org/spreadsheetml/2006/main" count="221" uniqueCount="143">
  <si>
    <t>Pheonix</t>
  </si>
  <si>
    <r>
      <t xml:space="preserve">TCA305G                            </t>
    </r>
    <r>
      <rPr>
        <sz val="11"/>
        <color indexed="10"/>
        <rFont val="Calibri"/>
        <family val="2"/>
      </rPr>
      <t xml:space="preserve"> </t>
    </r>
  </si>
  <si>
    <t>1294-V250LA2P-CHP</t>
  </si>
  <si>
    <t>F3006-ND</t>
  </si>
  <si>
    <t>Digikey</t>
  </si>
  <si>
    <t>105-7191</t>
  </si>
  <si>
    <t>Farnell</t>
  </si>
  <si>
    <t>V250LA2P</t>
  </si>
  <si>
    <t>2N5657GOS-ND</t>
  </si>
  <si>
    <t>Dengrove</t>
  </si>
  <si>
    <t xml:space="preserve">BUX86P                              </t>
  </si>
  <si>
    <t>C106M1GOS-ND</t>
  </si>
  <si>
    <t>955-6508</t>
  </si>
  <si>
    <t>C106M1</t>
  </si>
  <si>
    <t>1N4148FS-ND</t>
  </si>
  <si>
    <t>47-3415</t>
  </si>
  <si>
    <t>Rapid</t>
  </si>
  <si>
    <t xml:space="preserve">1N4148                           </t>
  </si>
  <si>
    <t>754-1220-ND</t>
  </si>
  <si>
    <t>55-0110</t>
  </si>
  <si>
    <t>LED yellow</t>
  </si>
  <si>
    <t>112-BZX55C12-TR-ND</t>
  </si>
  <si>
    <t>112-BZX55C12-CT-ND</t>
  </si>
  <si>
    <t>47-3032</t>
  </si>
  <si>
    <t xml:space="preserve">BZX55C12V                        </t>
  </si>
  <si>
    <t>BZX55C10-GITR-ND</t>
  </si>
  <si>
    <t>BZX55C10-GICT-ND</t>
  </si>
  <si>
    <t>47-3028</t>
  </si>
  <si>
    <t xml:space="preserve">BZX55C10V                   </t>
  </si>
  <si>
    <t>BZX55C3V9-TAPGITB-ND</t>
  </si>
  <si>
    <t>BZX55C3V9-TAPGICT-ND</t>
  </si>
  <si>
    <t>47-3009</t>
  </si>
  <si>
    <t xml:space="preserve">BZX55C3V9 (RS-708-7887)      </t>
  </si>
  <si>
    <t>1N4007-TPMSTR-ND</t>
  </si>
  <si>
    <t>1N4007-TPMSCT-ND</t>
  </si>
  <si>
    <t>954-9129</t>
  </si>
  <si>
    <t xml:space="preserve">1N4007                         </t>
  </si>
  <si>
    <t>399-3559-ND</t>
  </si>
  <si>
    <t>970-8421</t>
  </si>
  <si>
    <t xml:space="preserve">4.7uF 25V Tant             </t>
  </si>
  <si>
    <t>399-18365-ND</t>
  </si>
  <si>
    <t>970-8561</t>
  </si>
  <si>
    <t xml:space="preserve">6.8uF 25V Tant         </t>
  </si>
  <si>
    <t>BC3324-ND</t>
  </si>
  <si>
    <t>114-1775</t>
  </si>
  <si>
    <t xml:space="preserve">100nF x7r ceramic        </t>
  </si>
  <si>
    <t>399-4370-ND</t>
  </si>
  <si>
    <t>145-7689</t>
  </si>
  <si>
    <t xml:space="preserve">47nF x7r ceramic    </t>
  </si>
  <si>
    <t>399-14083-ND</t>
  </si>
  <si>
    <t>113-358</t>
  </si>
  <si>
    <t>Rs</t>
  </si>
  <si>
    <t xml:space="preserve">3300pF                             </t>
  </si>
  <si>
    <t>MD2195 Case</t>
  </si>
  <si>
    <t>478-9318-ND</t>
  </si>
  <si>
    <t>11-1036</t>
  </si>
  <si>
    <t xml:space="preserve">1uF25V  Tant  (CPC-CA05689)       </t>
  </si>
  <si>
    <t>MOQ</t>
  </si>
  <si>
    <t>478-8981-2-ND</t>
  </si>
  <si>
    <t>478-8981-1-ND</t>
  </si>
  <si>
    <t>970-8510</t>
  </si>
  <si>
    <t>Ou47 25V Tant (CPC-CA07929)</t>
  </si>
  <si>
    <t>See email from Robert Frost 8-8-2018</t>
  </si>
  <si>
    <t>399-14026-2-ND</t>
  </si>
  <si>
    <t>399-14026-1-ND</t>
  </si>
  <si>
    <t>145-7682</t>
  </si>
  <si>
    <t xml:space="preserve">4n7 x7r </t>
  </si>
  <si>
    <t>490-16241-3-ND</t>
  </si>
  <si>
    <t>490-16241-1-ND</t>
  </si>
  <si>
    <t>249-4177</t>
  </si>
  <si>
    <t xml:space="preserve">2N2                             </t>
  </si>
  <si>
    <t>S680KCATR-ND</t>
  </si>
  <si>
    <t>S680KCACT-ND</t>
  </si>
  <si>
    <t>62-3131</t>
  </si>
  <si>
    <t xml:space="preserve">680K  0.25W             </t>
  </si>
  <si>
    <t>68-1961</t>
  </si>
  <si>
    <t xml:space="preserve">50K Pot                       </t>
  </si>
  <si>
    <t>RNF14FTD1K00TR-ND</t>
  </si>
  <si>
    <t>RNF14FTD1K00CT-ND</t>
  </si>
  <si>
    <t>62-3063</t>
  </si>
  <si>
    <t xml:space="preserve">1K 0.25W       </t>
  </si>
  <si>
    <t>S270KCATR-ND</t>
  </si>
  <si>
    <t>S270KCACT-ND</t>
  </si>
  <si>
    <t>62-3121</t>
  </si>
  <si>
    <t xml:space="preserve">270K  0.25W          </t>
  </si>
  <si>
    <t>357-722</t>
  </si>
  <si>
    <t>Coil Wire</t>
  </si>
  <si>
    <t>RNMF14FAD2K70TB-ND</t>
  </si>
  <si>
    <t>RNMF14FAD2K70CT-ND</t>
  </si>
  <si>
    <t>62-3073</t>
  </si>
  <si>
    <t xml:space="preserve">2K7 0.25W           </t>
  </si>
  <si>
    <t>Richard Ching</t>
  </si>
  <si>
    <t xml:space="preserve">9000 Silver Label    </t>
  </si>
  <si>
    <t>S820CATR-ND</t>
  </si>
  <si>
    <t>S820CACT-ND</t>
  </si>
  <si>
    <t>62-3061</t>
  </si>
  <si>
    <t xml:space="preserve">820R  0.25W        </t>
  </si>
  <si>
    <t>526-350</t>
  </si>
  <si>
    <t>M3 Fibre washer</t>
  </si>
  <si>
    <t>RNF14FTD15K0TR-ND</t>
  </si>
  <si>
    <t>RNF14FTD15K0CT-ND</t>
  </si>
  <si>
    <t>62-3091</t>
  </si>
  <si>
    <t>15K 0.25W</t>
  </si>
  <si>
    <t>Hobbco</t>
  </si>
  <si>
    <t>M3x6 Pan head</t>
  </si>
  <si>
    <t>PPCQF390KTR-ND</t>
  </si>
  <si>
    <t>PPCQF390KCT-ND</t>
  </si>
  <si>
    <t>62-3125</t>
  </si>
  <si>
    <t xml:space="preserve">390K  0.25W               </t>
  </si>
  <si>
    <t>102-6356</t>
  </si>
  <si>
    <t>Pot Spacer</t>
  </si>
  <si>
    <t>100XTR-ND</t>
  </si>
  <si>
    <t>RNF14FTD100RTR-ND</t>
  </si>
  <si>
    <r>
      <t xml:space="preserve">100R  0.25W           </t>
    </r>
    <r>
      <rPr>
        <sz val="11"/>
        <color indexed="10"/>
        <rFont val="Calibri"/>
        <family val="2"/>
      </rPr>
      <t xml:space="preserve">   </t>
    </r>
  </si>
  <si>
    <t>5133</t>
  </si>
  <si>
    <t>Stockmier</t>
  </si>
  <si>
    <t>Potting</t>
  </si>
  <si>
    <t>S220CATR-ND</t>
  </si>
  <si>
    <t>S220CACT-ND</t>
  </si>
  <si>
    <t>62-3047</t>
  </si>
  <si>
    <t>220R  0.25W</t>
  </si>
  <si>
    <t>Ivel</t>
  </si>
  <si>
    <t>Base Plate</t>
  </si>
  <si>
    <t>RSSMB</t>
  </si>
  <si>
    <t>sitickleback</t>
  </si>
  <si>
    <t>Stickleback</t>
  </si>
  <si>
    <t>Unpopulated Pcb</t>
  </si>
  <si>
    <t>Robert Frost</t>
  </si>
  <si>
    <t>Case</t>
  </si>
  <si>
    <t>Cost CND</t>
  </si>
  <si>
    <t>Unit Price MOQ</t>
  </si>
  <si>
    <t>MOQ Stock Number</t>
  </si>
  <si>
    <t>Bulk Price</t>
  </si>
  <si>
    <t>Bulk Stock Number</t>
  </si>
  <si>
    <t>Company</t>
  </si>
  <si>
    <t>Cost GBP</t>
  </si>
  <si>
    <t xml:space="preserve">Unit price </t>
  </si>
  <si>
    <t>Stock Number</t>
  </si>
  <si>
    <t>Qty</t>
  </si>
  <si>
    <t>Description</t>
  </si>
  <si>
    <t xml:space="preserve"> Components</t>
  </si>
  <si>
    <t>Mechanical MD2195</t>
  </si>
  <si>
    <t>MD2195 (Only 110VAC)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</si>
</sst>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$&quot;#,##0.00"/>
  </numFmts>
  <fonts count="9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u/>
      <sz val="11"/>
      <color theme="10"/>
      <name val="Arial"/>
      <family val="2"/>
    </font>
    <font>
      <sz val="11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13"/>
        <bgColor indexed="13"/>
      </patternFill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Border="0" applyProtection="0"/>
    <xf numFmtId="0" fontId="7" fillId="0" borderId="0" applyNumberFormat="0" applyFill="0" applyBorder="0" applyAlignment="0" applyProtection="0"/>
  </cellStyleXfs>
  <cellXfs count="124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2" fillId="0" borderId="1" xfId="1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164" fontId="4" fillId="0" borderId="1" xfId="1" applyNumberFormat="1" applyFont="1" applyBorder="1"/>
    <xf numFmtId="164" fontId="4" fillId="0" borderId="0" xfId="1" applyNumberFormat="1" applyFont="1" applyAlignment="1">
      <alignment horizontal="right"/>
    </xf>
    <xf numFmtId="0" fontId="5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0" fontId="3" fillId="0" borderId="3" xfId="1" applyFont="1" applyBorder="1" applyAlignment="1">
      <alignment horizontal="left"/>
    </xf>
    <xf numFmtId="0" fontId="2" fillId="3" borderId="4" xfId="1" applyFont="1" applyFill="1" applyBorder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0" fontId="2" fillId="0" borderId="4" xfId="1" applyFont="1" applyBorder="1"/>
    <xf numFmtId="164" fontId="4" fillId="0" borderId="6" xfId="1" applyNumberFormat="1" applyFont="1" applyBorder="1"/>
    <xf numFmtId="164" fontId="4" fillId="2" borderId="3" xfId="1" applyNumberFormat="1" applyFont="1" applyFill="1" applyBorder="1" applyAlignment="1">
      <alignment horizontal="right"/>
    </xf>
    <xf numFmtId="0" fontId="5" fillId="0" borderId="3" xfId="1" applyFont="1" applyBorder="1" applyAlignment="1">
      <alignment horizontal="left"/>
    </xf>
    <xf numFmtId="0" fontId="4" fillId="0" borderId="3" xfId="1" applyFont="1" applyBorder="1"/>
    <xf numFmtId="0" fontId="4" fillId="0" borderId="3" xfId="1" applyFont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4" fillId="0" borderId="7" xfId="1" applyFont="1" applyBorder="1"/>
    <xf numFmtId="165" fontId="2" fillId="2" borderId="8" xfId="1" applyNumberFormat="1" applyFont="1" applyFill="1" applyBorder="1" applyAlignment="1">
      <alignment horizontal="center"/>
    </xf>
    <xf numFmtId="0" fontId="7" fillId="0" borderId="8" xfId="2" applyBorder="1" applyAlignment="1">
      <alignment horizontal="left"/>
    </xf>
    <xf numFmtId="0" fontId="2" fillId="3" borderId="9" xfId="1" applyFont="1" applyFill="1" applyBorder="1" applyAlignment="1">
      <alignment horizontal="center"/>
    </xf>
    <xf numFmtId="0" fontId="2" fillId="0" borderId="9" xfId="1" applyFont="1" applyBorder="1"/>
    <xf numFmtId="164" fontId="4" fillId="0" borderId="5" xfId="1" applyNumberFormat="1" applyFont="1" applyBorder="1"/>
    <xf numFmtId="164" fontId="4" fillId="2" borderId="8" xfId="1" applyNumberFormat="1" applyFont="1" applyFill="1" applyBorder="1" applyAlignment="1">
      <alignment horizontal="right"/>
    </xf>
    <xf numFmtId="0" fontId="5" fillId="0" borderId="8" xfId="1" applyFont="1" applyBorder="1" applyAlignment="1">
      <alignment horizontal="left"/>
    </xf>
    <xf numFmtId="0" fontId="4" fillId="0" borderId="8" xfId="1" applyFont="1" applyBorder="1"/>
    <xf numFmtId="0" fontId="4" fillId="0" borderId="8" xfId="1" applyFont="1" applyBorder="1" applyAlignment="1">
      <alignment horizontal="center"/>
    </xf>
    <xf numFmtId="0" fontId="4" fillId="4" borderId="8" xfId="1" applyFont="1" applyFill="1" applyBorder="1" applyAlignment="1">
      <alignment horizontal="center"/>
    </xf>
    <xf numFmtId="0" fontId="4" fillId="0" borderId="10" xfId="1" applyFont="1" applyBorder="1"/>
    <xf numFmtId="49" fontId="3" fillId="5" borderId="9" xfId="1" applyNumberFormat="1" applyFont="1" applyFill="1" applyBorder="1" applyAlignment="1">
      <alignment horizontal="left"/>
    </xf>
    <xf numFmtId="49" fontId="5" fillId="5" borderId="8" xfId="1" applyNumberFormat="1" applyFont="1" applyFill="1" applyBorder="1" applyAlignment="1">
      <alignment horizontal="left"/>
    </xf>
    <xf numFmtId="0" fontId="7" fillId="0" borderId="0" xfId="2"/>
    <xf numFmtId="0" fontId="7" fillId="6" borderId="0" xfId="2" applyFill="1" applyAlignment="1">
      <alignment horizontal="left" vertical="center" wrapText="1"/>
    </xf>
    <xf numFmtId="0" fontId="2" fillId="5" borderId="9" xfId="1" applyFont="1" applyFill="1" applyBorder="1"/>
    <xf numFmtId="0" fontId="5" fillId="0" borderId="8" xfId="0" applyFont="1" applyBorder="1" applyAlignment="1">
      <alignment horizontal="left"/>
    </xf>
    <xf numFmtId="0" fontId="4" fillId="5" borderId="8" xfId="1" applyFont="1" applyFill="1" applyBorder="1"/>
    <xf numFmtId="0" fontId="4" fillId="5" borderId="8" xfId="1" applyFont="1" applyFill="1" applyBorder="1" applyAlignment="1">
      <alignment horizontal="center"/>
    </xf>
    <xf numFmtId="0" fontId="4" fillId="5" borderId="10" xfId="1" applyFont="1" applyFill="1" applyBorder="1"/>
    <xf numFmtId="165" fontId="3" fillId="2" borderId="8" xfId="1" applyNumberFormat="1" applyFont="1" applyFill="1" applyBorder="1" applyAlignment="1">
      <alignment horizontal="center"/>
    </xf>
    <xf numFmtId="164" fontId="5" fillId="2" borderId="8" xfId="1" applyNumberFormat="1" applyFont="1" applyFill="1" applyBorder="1" applyAlignment="1">
      <alignment horizontal="right"/>
    </xf>
    <xf numFmtId="164" fontId="0" fillId="0" borderId="11" xfId="0" applyNumberFormat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/>
    <xf numFmtId="164" fontId="0" fillId="7" borderId="2" xfId="0" applyNumberFormat="1" applyFill="1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/>
    <xf numFmtId="164" fontId="0" fillId="0" borderId="12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164" fontId="0" fillId="0" borderId="16" xfId="0" applyNumberFormat="1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8" borderId="19" xfId="0" applyFill="1" applyBorder="1"/>
    <xf numFmtId="0" fontId="0" fillId="8" borderId="20" xfId="0" applyFill="1" applyBorder="1"/>
    <xf numFmtId="0" fontId="0" fillId="8" borderId="21" xfId="0" applyFill="1" applyBorder="1"/>
    <xf numFmtId="164" fontId="0" fillId="0" borderId="1" xfId="0" applyNumberFormat="1" applyBorder="1" applyAlignment="1">
      <alignment horizontal="center"/>
    </xf>
    <xf numFmtId="164" fontId="2" fillId="0" borderId="11" xfId="1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3" xfId="0" applyBorder="1"/>
    <xf numFmtId="164" fontId="2" fillId="0" borderId="2" xfId="1" applyNumberFormat="1" applyFont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0" fontId="0" fillId="0" borderId="8" xfId="0" applyBorder="1"/>
    <xf numFmtId="0" fontId="5" fillId="0" borderId="8" xfId="1" applyFont="1" applyBorder="1"/>
    <xf numFmtId="164" fontId="2" fillId="2" borderId="8" xfId="1" applyNumberFormat="1" applyFont="1" applyFill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8" xfId="1" applyFont="1" applyBorder="1"/>
    <xf numFmtId="0" fontId="2" fillId="0" borderId="10" xfId="1" applyFont="1" applyBorder="1"/>
    <xf numFmtId="49" fontId="4" fillId="0" borderId="8" xfId="1" applyNumberFormat="1" applyFont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/>
    </xf>
    <xf numFmtId="0" fontId="7" fillId="0" borderId="14" xfId="2" applyBorder="1" applyAlignment="1">
      <alignment horizontal="left"/>
    </xf>
    <xf numFmtId="0" fontId="2" fillId="3" borderId="22" xfId="1" applyFont="1" applyFill="1" applyBorder="1" applyAlignment="1">
      <alignment horizontal="center"/>
    </xf>
    <xf numFmtId="0" fontId="2" fillId="0" borderId="22" xfId="1" applyFont="1" applyBorder="1"/>
    <xf numFmtId="164" fontId="4" fillId="2" borderId="14" xfId="1" applyNumberFormat="1" applyFont="1" applyFill="1" applyBorder="1" applyAlignment="1">
      <alignment horizontal="right"/>
    </xf>
    <xf numFmtId="0" fontId="5" fillId="0" borderId="14" xfId="0" applyFont="1" applyBorder="1" applyAlignment="1">
      <alignment horizontal="left"/>
    </xf>
    <xf numFmtId="0" fontId="4" fillId="0" borderId="14" xfId="1" applyFont="1" applyBorder="1"/>
    <xf numFmtId="0" fontId="4" fillId="0" borderId="14" xfId="1" applyFont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4" fillId="0" borderId="15" xfId="1" applyFont="1" applyBorder="1"/>
    <xf numFmtId="49" fontId="2" fillId="5" borderId="8" xfId="1" applyNumberFormat="1" applyFont="1" applyFill="1" applyBorder="1"/>
    <xf numFmtId="164" fontId="4" fillId="0" borderId="23" xfId="1" applyNumberFormat="1" applyFont="1" applyBorder="1"/>
    <xf numFmtId="164" fontId="4" fillId="2" borderId="24" xfId="1" applyNumberFormat="1" applyFont="1" applyFill="1" applyBorder="1" applyAlignment="1">
      <alignment horizontal="right"/>
    </xf>
    <xf numFmtId="0" fontId="5" fillId="2" borderId="24" xfId="0" applyFont="1" applyFill="1" applyBorder="1" applyAlignment="1">
      <alignment horizontal="left"/>
    </xf>
    <xf numFmtId="0" fontId="4" fillId="2" borderId="24" xfId="1" applyFont="1" applyFill="1" applyBorder="1"/>
    <xf numFmtId="0" fontId="4" fillId="2" borderId="24" xfId="1" applyFont="1" applyFill="1" applyBorder="1" applyAlignment="1">
      <alignment horizontal="center"/>
    </xf>
    <xf numFmtId="0" fontId="4" fillId="4" borderId="24" xfId="1" applyFont="1" applyFill="1" applyBorder="1" applyAlignment="1">
      <alignment horizontal="center"/>
    </xf>
    <xf numFmtId="0" fontId="0" fillId="2" borderId="25" xfId="0" applyFill="1" applyBorder="1"/>
    <xf numFmtId="164" fontId="2" fillId="7" borderId="2" xfId="1" applyNumberFormat="1" applyFont="1" applyFill="1" applyBorder="1" applyAlignment="1">
      <alignment horizontal="center"/>
    </xf>
    <xf numFmtId="164" fontId="0" fillId="7" borderId="24" xfId="0" applyNumberFormat="1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4" xfId="0" applyFill="1" applyBorder="1"/>
    <xf numFmtId="0" fontId="0" fillId="7" borderId="25" xfId="0" applyFill="1" applyBorder="1"/>
    <xf numFmtId="164" fontId="8" fillId="9" borderId="16" xfId="1" applyNumberFormat="1" applyFont="1" applyFill="1" applyBorder="1" applyAlignment="1">
      <alignment horizontal="center"/>
    </xf>
    <xf numFmtId="164" fontId="8" fillId="10" borderId="17" xfId="1" applyNumberFormat="1" applyFont="1" applyFill="1" applyBorder="1" applyAlignment="1">
      <alignment horizontal="center"/>
    </xf>
    <xf numFmtId="0" fontId="8" fillId="9" borderId="17" xfId="1" applyFont="1" applyFill="1" applyBorder="1" applyAlignment="1">
      <alignment horizontal="left"/>
    </xf>
    <xf numFmtId="0" fontId="8" fillId="9" borderId="26" xfId="1" applyFont="1" applyFill="1" applyBorder="1" applyAlignment="1">
      <alignment horizontal="center"/>
    </xf>
    <xf numFmtId="164" fontId="8" fillId="9" borderId="27" xfId="1" applyNumberFormat="1" applyFont="1" applyFill="1" applyBorder="1" applyAlignment="1">
      <alignment horizontal="center"/>
    </xf>
    <xf numFmtId="0" fontId="8" fillId="9" borderId="26" xfId="1" applyFont="1" applyFill="1" applyBorder="1"/>
    <xf numFmtId="164" fontId="8" fillId="9" borderId="28" xfId="1" applyNumberFormat="1" applyFont="1" applyFill="1" applyBorder="1" applyAlignment="1">
      <alignment horizontal="center"/>
    </xf>
    <xf numFmtId="164" fontId="8" fillId="9" borderId="29" xfId="1" applyNumberFormat="1" applyFont="1" applyFill="1" applyBorder="1" applyAlignment="1">
      <alignment horizontal="center"/>
    </xf>
    <xf numFmtId="49" fontId="8" fillId="9" borderId="29" xfId="1" applyNumberFormat="1" applyFont="1" applyFill="1" applyBorder="1" applyAlignment="1">
      <alignment horizontal="left"/>
    </xf>
    <xf numFmtId="0" fontId="8" fillId="9" borderId="29" xfId="1" applyFont="1" applyFill="1" applyBorder="1"/>
    <xf numFmtId="0" fontId="8" fillId="9" borderId="29" xfId="1" applyFont="1" applyFill="1" applyBorder="1" applyAlignment="1">
      <alignment horizontal="center"/>
    </xf>
    <xf numFmtId="0" fontId="8" fillId="9" borderId="30" xfId="1" applyFont="1" applyFill="1" applyBorder="1"/>
    <xf numFmtId="164" fontId="8" fillId="9" borderId="31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left"/>
    </xf>
    <xf numFmtId="0" fontId="2" fillId="0" borderId="19" xfId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2" fillId="0" borderId="19" xfId="1" applyFont="1" applyBorder="1" applyAlignment="1">
      <alignment horizontal="left"/>
    </xf>
    <xf numFmtId="0" fontId="2" fillId="0" borderId="20" xfId="1" applyFont="1" applyBorder="1" applyAlignment="1">
      <alignment horizontal="left"/>
    </xf>
    <xf numFmtId="0" fontId="2" fillId="0" borderId="21" xfId="1" applyFont="1" applyBorder="1" applyAlignment="1">
      <alignment horizontal="left"/>
    </xf>
    <xf numFmtId="164" fontId="0" fillId="2" borderId="16" xfId="0" applyNumberFormat="1" applyFill="1" applyBorder="1" applyAlignment="1">
      <alignment horizontal="center"/>
    </xf>
    <xf numFmtId="0" fontId="0" fillId="2" borderId="18" xfId="0" applyFill="1" applyBorder="1"/>
  </cellXfs>
  <cellStyles count="3">
    <cellStyle name="Excel Built-in Normal" xfId="1" xr:uid="{4132807D-BE4D-4ABD-82F5-A103E343B8CA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gikey.ca/en/products/detail/stackpole-electronics-inc/RNMF14FTC820R/2617380" TargetMode="External"/><Relationship Id="rId18" Type="http://schemas.openxmlformats.org/officeDocument/2006/relationships/hyperlink" Target="https://www.digikey.ca/en/products/detail/stackpole-electronics-inc/RNF14FTD1K00/1706678" TargetMode="External"/><Relationship Id="rId26" Type="http://schemas.openxmlformats.org/officeDocument/2006/relationships/hyperlink" Target="https://www.digikey.ca/en/products/detail/avx-corporation/TAP105M025SCS/1471075" TargetMode="External"/><Relationship Id="rId39" Type="http://schemas.openxmlformats.org/officeDocument/2006/relationships/hyperlink" Target="https://www.digikey.ca/product-detail/en/vishay-semiconductor-diodes-division/BZX55C3V9-TAP/BZX55C3V9-TAPGITB-ND/4826088" TargetMode="External"/><Relationship Id="rId21" Type="http://schemas.openxmlformats.org/officeDocument/2006/relationships/hyperlink" Target="https://www.digikey.ca/en/products/detail/kemet/C315C472K1R5TA7301/6562437" TargetMode="External"/><Relationship Id="rId34" Type="http://schemas.openxmlformats.org/officeDocument/2006/relationships/hyperlink" Target="https://www.digikey.ca/product-detail/en/kemet/T350F685M035AS/399-18365-ND/9460087" TargetMode="External"/><Relationship Id="rId42" Type="http://schemas.openxmlformats.org/officeDocument/2006/relationships/hyperlink" Target="https://www.digikey.ca/product-detail/en/vishay-semiconductor-diodes-division/BZX55C12-TR/112-BZX55C12-TR-ND/3104151" TargetMode="External"/><Relationship Id="rId47" Type="http://schemas.openxmlformats.org/officeDocument/2006/relationships/hyperlink" Target="https://www.digikey.ca/product-detail/en/on-semiconductor/1N4148/1N4148FS-ND/458603" TargetMode="External"/><Relationship Id="rId50" Type="http://schemas.openxmlformats.org/officeDocument/2006/relationships/hyperlink" Target="https://www.digikey.ca/product-detail/en/on-semiconductor/2N5657G/2N5657GOS-ND/918243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www.digikey.ca/en/products/detail/stackpole-electronics-inc/RNF14FTD100R/1706589" TargetMode="External"/><Relationship Id="rId12" Type="http://schemas.openxmlformats.org/officeDocument/2006/relationships/hyperlink" Target="https://www.digikey.ca/en/products/detail/stackpole-electronics-inc/RNMF14FTC820R/2617380" TargetMode="External"/><Relationship Id="rId17" Type="http://schemas.openxmlformats.org/officeDocument/2006/relationships/hyperlink" Target="https://www.digikey.ca/en/products/detail/stackpole-electronics-inc/RNMF14FTC270K/2617321" TargetMode="External"/><Relationship Id="rId25" Type="http://schemas.openxmlformats.org/officeDocument/2006/relationships/hyperlink" Target="https://www.digikey.ca/en/products/detail/avx-corporation/TAP105M025SCS/1471075" TargetMode="External"/><Relationship Id="rId33" Type="http://schemas.openxmlformats.org/officeDocument/2006/relationships/hyperlink" Target="https://www.digikey.ca/product-detail/en/kemet/T350F685M035AS/399-18365-ND/9460087" TargetMode="External"/><Relationship Id="rId38" Type="http://schemas.openxmlformats.org/officeDocument/2006/relationships/hyperlink" Target="https://www.digikey.ca/product-detail/en/vishay-semiconductor-diodes-division/BZX55C3V9-TAP/BZX55C3V9-TAPGICT-ND/8564537" TargetMode="External"/><Relationship Id="rId46" Type="http://schemas.openxmlformats.org/officeDocument/2006/relationships/hyperlink" Target="https://www.digikey.ca/product-detail/en/on-semiconductor/1N4148/1N4148FS-ND/458603" TargetMode="External"/><Relationship Id="rId2" Type="http://schemas.openxmlformats.org/officeDocument/2006/relationships/hyperlink" Target="https://www.digikey.ca/product-detail/en/murata-electronics/DE2E3SA222MN3AT02F/490-16241-1-ND/7319331" TargetMode="External"/><Relationship Id="rId16" Type="http://schemas.openxmlformats.org/officeDocument/2006/relationships/hyperlink" Target="https://www.digikey.ca/en/products/detail/stackpole-electronics-inc/RNMF14FTC270K/2617321" TargetMode="External"/><Relationship Id="rId20" Type="http://schemas.openxmlformats.org/officeDocument/2006/relationships/hyperlink" Target="https://www.digikey.ca/en/products/detail/stackpole-electronics-inc/RNMF14FTC680K/2617369" TargetMode="External"/><Relationship Id="rId29" Type="http://schemas.openxmlformats.org/officeDocument/2006/relationships/hyperlink" Target="https://www.digikey.ca/en/products/detail/kemet/C322C473K1R5TA/818146" TargetMode="External"/><Relationship Id="rId41" Type="http://schemas.openxmlformats.org/officeDocument/2006/relationships/hyperlink" Target="https://www.digikey.ca/product-detail/en/vishay-semiconductor-diodes-division/BZX55C10-TR/BZX55C10-GICT-ND/6228440" TargetMode="External"/><Relationship Id="rId54" Type="http://schemas.openxmlformats.org/officeDocument/2006/relationships/hyperlink" Target="https://www.digikey.ca/product-detail/en/kemet/T350C475K025AT/399-3559-ND/818420" TargetMode="External"/><Relationship Id="rId1" Type="http://schemas.openxmlformats.org/officeDocument/2006/relationships/hyperlink" Target="https://www.digikey.ca/product-detail/en/murata-electronics/DE2E3SA222MN3AT02F/490-16241-3-ND/7319220" TargetMode="External"/><Relationship Id="rId6" Type="http://schemas.openxmlformats.org/officeDocument/2006/relationships/hyperlink" Target="https://www.digikey.ca/en/products/detail/yageo/MFR-25FRF52-100R/14795" TargetMode="External"/><Relationship Id="rId11" Type="http://schemas.openxmlformats.org/officeDocument/2006/relationships/hyperlink" Target="https://www.digikey.ca/en/products/detail/stackpole-electronics-inc/RNF14FTD15K0/1706645" TargetMode="External"/><Relationship Id="rId24" Type="http://schemas.openxmlformats.org/officeDocument/2006/relationships/hyperlink" Target="https://www.digikey.ca/en/products/detail/avx-corporation/TAP474M035CRW/1471937" TargetMode="External"/><Relationship Id="rId32" Type="http://schemas.openxmlformats.org/officeDocument/2006/relationships/hyperlink" Target="https://www.digikey.ca/en/products/detail/vishay-bc-components/K104K15X7RF53L2/2820506" TargetMode="External"/><Relationship Id="rId37" Type="http://schemas.openxmlformats.org/officeDocument/2006/relationships/hyperlink" Target="https://www.digikey.ca/product-detail/en/micro-commercial-co/1N4007-TP/1N4007-TPMSCT-ND/773694" TargetMode="External"/><Relationship Id="rId40" Type="http://schemas.openxmlformats.org/officeDocument/2006/relationships/hyperlink" Target="https://www.digikey.ca/product-detail/en/vishay-semiconductor-diodes-division/BZX55C10-TR/BZX55C10-GITR-ND/4828179" TargetMode="External"/><Relationship Id="rId45" Type="http://schemas.openxmlformats.org/officeDocument/2006/relationships/hyperlink" Target="https://www.digikey.ca/product-detail/en/kingbright/WP3A8YD/754-1220-ND/1747619" TargetMode="External"/><Relationship Id="rId53" Type="http://schemas.openxmlformats.org/officeDocument/2006/relationships/hyperlink" Target="https://www.digikey.ca/en/products/detail/stackpole-electronics-inc/RNF14FTD1K00/1706678" TargetMode="External"/><Relationship Id="rId5" Type="http://schemas.openxmlformats.org/officeDocument/2006/relationships/hyperlink" Target="https://www.digikey.ca/en/products/detail/stackpole-electronics-inc/RNMF14FTC220R/2617314" TargetMode="External"/><Relationship Id="rId15" Type="http://schemas.openxmlformats.org/officeDocument/2006/relationships/hyperlink" Target="https://www.digikey.ca/en/products/detail/stackpole-electronics-inc/RNMF14FAD2K70/9770230" TargetMode="External"/><Relationship Id="rId23" Type="http://schemas.openxmlformats.org/officeDocument/2006/relationships/hyperlink" Target="https://www.digikey.ca/en/products/detail/avx-corporation/TAP474M035CRW/1471937" TargetMode="External"/><Relationship Id="rId28" Type="http://schemas.openxmlformats.org/officeDocument/2006/relationships/hyperlink" Target="https://www.digikey.ca/en/products/detail/kemet/C322C332F1G5TA/6562494" TargetMode="External"/><Relationship Id="rId36" Type="http://schemas.openxmlformats.org/officeDocument/2006/relationships/hyperlink" Target="https://www.digikey.ca/product-detail/en/micro-commercial-co/1N4007-TP/1N4007-TPMSTR-ND/773644" TargetMode="External"/><Relationship Id="rId49" Type="http://schemas.openxmlformats.org/officeDocument/2006/relationships/hyperlink" Target="https://www.digikey.ca/products/en?keywords=%09C106M1G" TargetMode="External"/><Relationship Id="rId10" Type="http://schemas.openxmlformats.org/officeDocument/2006/relationships/hyperlink" Target="https://www.digikey.ca/en/products/detail/stackpole-electronics-inc/RNF14FTD15K0/1706645" TargetMode="External"/><Relationship Id="rId19" Type="http://schemas.openxmlformats.org/officeDocument/2006/relationships/hyperlink" Target="https://www.digikey.ca/en/products/detail/stackpole-electronics-inc/RNMF14FTC680K/2617369" TargetMode="External"/><Relationship Id="rId31" Type="http://schemas.openxmlformats.org/officeDocument/2006/relationships/hyperlink" Target="https://www.digikey.ca/en/products/detail/vishay-bc-components/K104K15X7RF53L2/2820506" TargetMode="External"/><Relationship Id="rId44" Type="http://schemas.openxmlformats.org/officeDocument/2006/relationships/hyperlink" Target="https://www.digikey.ca/product-detail/en/kingbright/WP3A8YD/754-1220-ND/1747619" TargetMode="External"/><Relationship Id="rId52" Type="http://schemas.openxmlformats.org/officeDocument/2006/relationships/hyperlink" Target="https://www.digikey.ca/product-detail/en/stackpole-electronics-inc/RNMF14FTC220R/S220CACT-ND/2617470" TargetMode="External"/><Relationship Id="rId4" Type="http://schemas.openxmlformats.org/officeDocument/2006/relationships/hyperlink" Target="https://www.digikey.ca/product-detail/en/littelfuse-inc/V250LA2P/F3006-ND/1009396" TargetMode="External"/><Relationship Id="rId9" Type="http://schemas.openxmlformats.org/officeDocument/2006/relationships/hyperlink" Target="https://www.digikey.ca/en/products/detail/vishay-bc-components/HVR2500003903FR500/719336" TargetMode="External"/><Relationship Id="rId14" Type="http://schemas.openxmlformats.org/officeDocument/2006/relationships/hyperlink" Target="https://www.digikey.ca/en/products/detail/stackpole-electronics-inc/RNMF14FAD2K70/9770230" TargetMode="External"/><Relationship Id="rId22" Type="http://schemas.openxmlformats.org/officeDocument/2006/relationships/hyperlink" Target="https://www.digikey.ca/en/products/detail/kemet/C315C472K1R5TA7301/6562437" TargetMode="External"/><Relationship Id="rId27" Type="http://schemas.openxmlformats.org/officeDocument/2006/relationships/hyperlink" Target="https://www.digikey.ca/en/products/detail/kemet/C322C332F1G5TA/6562494" TargetMode="External"/><Relationship Id="rId30" Type="http://schemas.openxmlformats.org/officeDocument/2006/relationships/hyperlink" Target="https://www.digikey.ca/en/products/detail/kemet/C322C473K1R5TA/818146" TargetMode="External"/><Relationship Id="rId35" Type="http://schemas.openxmlformats.org/officeDocument/2006/relationships/hyperlink" Target="https://www.digikey.ca/product-detail/en/kemet/T350C475K025AT/399-3559-ND/818420" TargetMode="External"/><Relationship Id="rId43" Type="http://schemas.openxmlformats.org/officeDocument/2006/relationships/hyperlink" Target="https://www.digikey.ca/product-detail/en/vishay-semiconductor-diodes-division/BZX55C12-TR/112-BZX55C12-CT-ND/3104394" TargetMode="External"/><Relationship Id="rId48" Type="http://schemas.openxmlformats.org/officeDocument/2006/relationships/hyperlink" Target="https://www.digikey.ca/products/en?keywords=%09C106M1G" TargetMode="External"/><Relationship Id="rId8" Type="http://schemas.openxmlformats.org/officeDocument/2006/relationships/hyperlink" Target="https://www.digikey.ca/en/products/detail/vishay-bc-components/HVR2500003903FR500/719336" TargetMode="External"/><Relationship Id="rId51" Type="http://schemas.openxmlformats.org/officeDocument/2006/relationships/hyperlink" Target="https://www.digikey.ca/product-detail/en/on-semiconductor/2N5657G/2N5657GOS-ND/918243" TargetMode="External"/><Relationship Id="rId3" Type="http://schemas.openxmlformats.org/officeDocument/2006/relationships/hyperlink" Target="https://www.digikey.ca/product-detail/en/littelfuse-inc/V250LA2P/1294-V250LA2P-CHP/9857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ADF71-08DB-4717-B075-F74B58BA9BE5}">
  <dimension ref="A1:X37"/>
  <sheetViews>
    <sheetView tabSelected="1" zoomScale="70" zoomScaleNormal="70" workbookViewId="0">
      <selection activeCell="F46" sqref="F46"/>
    </sheetView>
  </sheetViews>
  <sheetFormatPr defaultRowHeight="14.25" x14ac:dyDescent="0.2"/>
  <cols>
    <col min="1" max="1" width="18.875" bestFit="1" customWidth="1"/>
    <col min="2" max="2" width="16.625" bestFit="1" customWidth="1"/>
    <col min="3" max="3" width="5.75" style="2" customWidth="1"/>
    <col min="4" max="4" width="8.625" style="2" customWidth="1"/>
    <col min="5" max="5" width="14.25" customWidth="1"/>
    <col min="6" max="6" width="9.75" style="2" customWidth="1"/>
    <col min="7" max="8" width="8.625" style="1" customWidth="1"/>
    <col min="9" max="9" width="3.5" customWidth="1"/>
    <col min="10" max="10" width="29.75" customWidth="1"/>
    <col min="11" max="11" width="4.125" customWidth="1"/>
    <col min="13" max="13" width="11.75" customWidth="1"/>
    <col min="14" max="14" width="15.25" customWidth="1"/>
    <col min="17" max="17" width="11.25" customWidth="1"/>
    <col min="18" max="18" width="25.25" customWidth="1"/>
    <col min="19" max="19" width="11" customWidth="1"/>
    <col min="20" max="20" width="10.75" customWidth="1"/>
    <col min="21" max="21" width="10.125" customWidth="1"/>
    <col min="22" max="22" width="24.25" customWidth="1"/>
    <col min="23" max="23" width="14.5" customWidth="1"/>
    <col min="24" max="24" width="12.875" customWidth="1"/>
  </cols>
  <sheetData>
    <row r="1" spans="1:24" ht="15" thickBot="1" x14ac:dyDescent="0.25">
      <c r="A1" s="123" t="s">
        <v>142</v>
      </c>
      <c r="B1" s="122">
        <f>H16+P37</f>
        <v>35.28</v>
      </c>
    </row>
    <row r="4" spans="1:24" ht="15" thickBot="1" x14ac:dyDescent="0.25"/>
    <row r="5" spans="1:24" ht="15" thickBot="1" x14ac:dyDescent="0.25">
      <c r="B5" s="121" t="s">
        <v>141</v>
      </c>
      <c r="C5" s="120"/>
      <c r="D5" s="119"/>
      <c r="E5" s="5"/>
      <c r="F5" s="7"/>
      <c r="G5" s="115"/>
      <c r="H5" s="115"/>
      <c r="I5" s="5"/>
      <c r="J5" s="118" t="s">
        <v>140</v>
      </c>
      <c r="K5" s="117"/>
      <c r="L5" s="7"/>
      <c r="M5" s="5"/>
      <c r="N5" s="116"/>
      <c r="O5" s="115"/>
      <c r="P5" s="115"/>
    </row>
    <row r="6" spans="1:24" ht="15" thickBot="1" x14ac:dyDescent="0.25">
      <c r="B6" s="113" t="s">
        <v>139</v>
      </c>
      <c r="C6" s="112" t="s">
        <v>138</v>
      </c>
      <c r="D6" s="112" t="s">
        <v>57</v>
      </c>
      <c r="E6" s="111" t="s">
        <v>134</v>
      </c>
      <c r="F6" s="112" t="s">
        <v>137</v>
      </c>
      <c r="G6" s="109" t="s">
        <v>136</v>
      </c>
      <c r="H6" s="114" t="s">
        <v>135</v>
      </c>
      <c r="I6" s="5"/>
      <c r="J6" s="113" t="s">
        <v>139</v>
      </c>
      <c r="K6" s="112" t="s">
        <v>138</v>
      </c>
      <c r="L6" s="112"/>
      <c r="M6" s="111" t="s">
        <v>134</v>
      </c>
      <c r="N6" s="110" t="s">
        <v>137</v>
      </c>
      <c r="O6" s="109" t="s">
        <v>136</v>
      </c>
      <c r="P6" s="108" t="s">
        <v>135</v>
      </c>
      <c r="Q6" s="107" t="s">
        <v>134</v>
      </c>
      <c r="R6" s="104" t="s">
        <v>133</v>
      </c>
      <c r="S6" s="104" t="s">
        <v>132</v>
      </c>
      <c r="T6" s="106" t="s">
        <v>129</v>
      </c>
      <c r="U6" s="105" t="s">
        <v>57</v>
      </c>
      <c r="V6" s="104" t="s">
        <v>131</v>
      </c>
      <c r="W6" s="103" t="s">
        <v>130</v>
      </c>
      <c r="X6" s="102" t="s">
        <v>129</v>
      </c>
    </row>
    <row r="7" spans="1:24" ht="15" x14ac:dyDescent="0.25">
      <c r="B7" s="101" t="s">
        <v>128</v>
      </c>
      <c r="C7" s="99">
        <v>1</v>
      </c>
      <c r="D7" s="99">
        <v>10</v>
      </c>
      <c r="E7" s="100" t="s">
        <v>127</v>
      </c>
      <c r="F7" s="99"/>
      <c r="G7" s="98">
        <v>7.9</v>
      </c>
      <c r="H7" s="97">
        <f>SUM(C7*G7)</f>
        <v>7.9</v>
      </c>
      <c r="I7" s="5"/>
      <c r="J7" s="96" t="s">
        <v>126</v>
      </c>
      <c r="K7" s="95">
        <v>1</v>
      </c>
      <c r="L7" s="94">
        <v>50</v>
      </c>
      <c r="M7" s="93" t="s">
        <v>125</v>
      </c>
      <c r="N7" s="92" t="s">
        <v>123</v>
      </c>
      <c r="O7" s="91">
        <v>2.5</v>
      </c>
      <c r="P7" s="90">
        <f>SUM(K7*O7)</f>
        <v>2.5</v>
      </c>
      <c r="Q7" s="41" t="s">
        <v>124</v>
      </c>
      <c r="R7" s="89" t="s">
        <v>123</v>
      </c>
      <c r="S7" s="26">
        <v>4.25</v>
      </c>
      <c r="T7" s="17">
        <f>K7*S7</f>
        <v>4.25</v>
      </c>
      <c r="U7" s="28">
        <v>50</v>
      </c>
      <c r="V7" s="89" t="s">
        <v>123</v>
      </c>
      <c r="W7" s="26">
        <v>4.25</v>
      </c>
      <c r="X7" s="13">
        <f>K7*W7</f>
        <v>4.25</v>
      </c>
    </row>
    <row r="8" spans="1:24" ht="15" x14ac:dyDescent="0.25">
      <c r="B8" s="55" t="s">
        <v>122</v>
      </c>
      <c r="C8" s="54">
        <v>1</v>
      </c>
      <c r="D8" s="54">
        <v>20</v>
      </c>
      <c r="E8" s="72" t="s">
        <v>121</v>
      </c>
      <c r="F8" s="54"/>
      <c r="G8" s="71">
        <v>2.5</v>
      </c>
      <c r="H8" s="70">
        <f>SUM(C8*G8)</f>
        <v>2.5</v>
      </c>
      <c r="J8" s="88" t="s">
        <v>120</v>
      </c>
      <c r="K8" s="87">
        <v>1</v>
      </c>
      <c r="L8" s="86">
        <v>1000</v>
      </c>
      <c r="M8" s="85" t="s">
        <v>16</v>
      </c>
      <c r="N8" s="84" t="s">
        <v>119</v>
      </c>
      <c r="O8" s="83">
        <v>0.01</v>
      </c>
      <c r="P8" s="30">
        <f>SUM(K8*O8)</f>
        <v>0.01</v>
      </c>
      <c r="Q8" s="82" t="s">
        <v>4</v>
      </c>
      <c r="R8" s="39" t="s">
        <v>118</v>
      </c>
      <c r="S8" s="79">
        <v>0.72</v>
      </c>
      <c r="T8" s="17">
        <f>K8*S8</f>
        <v>0.72</v>
      </c>
      <c r="U8" s="81">
        <v>5000</v>
      </c>
      <c r="V8" s="80" t="s">
        <v>117</v>
      </c>
      <c r="W8" s="79">
        <v>0.01</v>
      </c>
      <c r="X8" s="13">
        <f>K8*W8</f>
        <v>0.01</v>
      </c>
    </row>
    <row r="9" spans="1:24" ht="15" x14ac:dyDescent="0.25">
      <c r="B9" s="55" t="s">
        <v>116</v>
      </c>
      <c r="C9" s="34">
        <v>1</v>
      </c>
      <c r="D9" s="34">
        <v>50</v>
      </c>
      <c r="E9" s="33" t="s">
        <v>115</v>
      </c>
      <c r="F9" s="78" t="s">
        <v>114</v>
      </c>
      <c r="G9" s="74">
        <v>2.61</v>
      </c>
      <c r="H9" s="70">
        <f>SUM(C9*G9)</f>
        <v>2.61</v>
      </c>
      <c r="J9" s="36" t="s">
        <v>113</v>
      </c>
      <c r="K9" s="35">
        <v>1</v>
      </c>
      <c r="L9" s="34">
        <v>1000</v>
      </c>
      <c r="M9" s="33" t="s">
        <v>16</v>
      </c>
      <c r="N9" s="42" t="s">
        <v>107</v>
      </c>
      <c r="O9" s="31">
        <v>0.01</v>
      </c>
      <c r="P9" s="30">
        <f>SUM(K9*O9)</f>
        <v>0.01</v>
      </c>
      <c r="Q9" s="29" t="s">
        <v>4</v>
      </c>
      <c r="R9" s="27" t="s">
        <v>112</v>
      </c>
      <c r="S9" s="26">
        <v>0.14000000000000001</v>
      </c>
      <c r="T9" s="17">
        <f>K9*S9</f>
        <v>0.14000000000000001</v>
      </c>
      <c r="U9" s="28">
        <v>5000</v>
      </c>
      <c r="V9" s="27" t="s">
        <v>111</v>
      </c>
      <c r="W9" s="26">
        <v>0.02</v>
      </c>
      <c r="X9" s="13">
        <f>K9*W9</f>
        <v>0.02</v>
      </c>
    </row>
    <row r="10" spans="1:24" ht="15" x14ac:dyDescent="0.25">
      <c r="B10" s="55" t="s">
        <v>110</v>
      </c>
      <c r="C10" s="54">
        <v>1</v>
      </c>
      <c r="D10" s="54">
        <v>10</v>
      </c>
      <c r="E10" s="72" t="s">
        <v>51</v>
      </c>
      <c r="F10" s="54" t="s">
        <v>109</v>
      </c>
      <c r="G10" s="71">
        <v>0.22</v>
      </c>
      <c r="H10" s="70">
        <f>SUM(C10*G10)</f>
        <v>0.22</v>
      </c>
      <c r="J10" s="36" t="s">
        <v>108</v>
      </c>
      <c r="K10" s="35">
        <v>1</v>
      </c>
      <c r="L10" s="34">
        <v>1000</v>
      </c>
      <c r="M10" s="33" t="s">
        <v>16</v>
      </c>
      <c r="N10" s="42" t="s">
        <v>107</v>
      </c>
      <c r="O10" s="31">
        <v>0.01</v>
      </c>
      <c r="P10" s="30">
        <f>SUM(K10*O10)</f>
        <v>0.01</v>
      </c>
      <c r="Q10" s="29" t="s">
        <v>4</v>
      </c>
      <c r="R10" s="39" t="s">
        <v>106</v>
      </c>
      <c r="S10" s="26">
        <v>0.67</v>
      </c>
      <c r="T10" s="17">
        <f>K10*S10</f>
        <v>0.67</v>
      </c>
      <c r="U10" s="28">
        <v>5000</v>
      </c>
      <c r="V10" s="39" t="s">
        <v>105</v>
      </c>
      <c r="W10" s="26">
        <v>0.09</v>
      </c>
      <c r="X10" s="13">
        <f>K10*W10</f>
        <v>0.09</v>
      </c>
    </row>
    <row r="11" spans="1:24" ht="15" x14ac:dyDescent="0.25">
      <c r="B11" s="55" t="s">
        <v>104</v>
      </c>
      <c r="C11" s="54">
        <v>1</v>
      </c>
      <c r="D11" s="54">
        <v>100</v>
      </c>
      <c r="E11" s="72" t="s">
        <v>103</v>
      </c>
      <c r="F11" s="54"/>
      <c r="G11" s="71">
        <v>0.03</v>
      </c>
      <c r="H11" s="70">
        <f>SUM(C11*G11)</f>
        <v>0.03</v>
      </c>
      <c r="J11" s="36" t="s">
        <v>102</v>
      </c>
      <c r="K11" s="35">
        <v>1</v>
      </c>
      <c r="L11" s="34">
        <v>1000</v>
      </c>
      <c r="M11" s="43" t="s">
        <v>16</v>
      </c>
      <c r="N11" s="42" t="s">
        <v>101</v>
      </c>
      <c r="O11" s="31">
        <v>0.01</v>
      </c>
      <c r="P11" s="30">
        <f>SUM(K11*O11)</f>
        <v>0.01</v>
      </c>
      <c r="Q11" s="29" t="s">
        <v>4</v>
      </c>
      <c r="R11" s="39" t="s">
        <v>100</v>
      </c>
      <c r="S11" s="26">
        <v>0.14000000000000001</v>
      </c>
      <c r="T11" s="17">
        <f>K11*S11</f>
        <v>0.14000000000000001</v>
      </c>
      <c r="U11" s="28">
        <v>5000</v>
      </c>
      <c r="V11" s="39" t="s">
        <v>99</v>
      </c>
      <c r="W11" s="26">
        <v>0.01</v>
      </c>
      <c r="X11" s="13">
        <f>K11*W11</f>
        <v>0.01</v>
      </c>
    </row>
    <row r="12" spans="1:24" ht="15" x14ac:dyDescent="0.25">
      <c r="B12" s="55" t="s">
        <v>98</v>
      </c>
      <c r="C12" s="54">
        <v>1</v>
      </c>
      <c r="D12" s="54">
        <v>250</v>
      </c>
      <c r="E12" s="72" t="s">
        <v>51</v>
      </c>
      <c r="F12" s="54" t="s">
        <v>97</v>
      </c>
      <c r="G12" s="71">
        <v>0.02</v>
      </c>
      <c r="H12" s="70">
        <f>SUM(C12*G12)</f>
        <v>0.02</v>
      </c>
      <c r="J12" s="36" t="s">
        <v>96</v>
      </c>
      <c r="K12" s="35">
        <v>1</v>
      </c>
      <c r="L12" s="34">
        <v>1000</v>
      </c>
      <c r="M12" s="33" t="s">
        <v>16</v>
      </c>
      <c r="N12" s="42" t="s">
        <v>95</v>
      </c>
      <c r="O12" s="31">
        <v>0.01</v>
      </c>
      <c r="P12" s="30">
        <f>SUM(K12*O12)</f>
        <v>0.01</v>
      </c>
      <c r="Q12" s="29" t="s">
        <v>4</v>
      </c>
      <c r="R12" s="27" t="s">
        <v>94</v>
      </c>
      <c r="S12" s="26">
        <v>0.14000000000000001</v>
      </c>
      <c r="T12" s="17">
        <f>K12*S12</f>
        <v>0.14000000000000001</v>
      </c>
      <c r="U12" s="28">
        <v>5000</v>
      </c>
      <c r="V12" s="27" t="s">
        <v>93</v>
      </c>
      <c r="W12" s="26">
        <v>0.01</v>
      </c>
      <c r="X12" s="13">
        <f>K12*W12</f>
        <v>0.01</v>
      </c>
    </row>
    <row r="13" spans="1:24" ht="15" x14ac:dyDescent="0.25">
      <c r="B13" s="77" t="s">
        <v>92</v>
      </c>
      <c r="C13" s="75">
        <v>1</v>
      </c>
      <c r="D13" s="75">
        <v>500</v>
      </c>
      <c r="E13" s="76" t="s">
        <v>91</v>
      </c>
      <c r="F13" s="75"/>
      <c r="G13" s="74">
        <v>0.14000000000000001</v>
      </c>
      <c r="H13" s="70">
        <f>SUM(C13*G13)</f>
        <v>0.14000000000000001</v>
      </c>
      <c r="J13" s="36" t="s">
        <v>90</v>
      </c>
      <c r="K13" s="35">
        <v>1</v>
      </c>
      <c r="L13" s="34">
        <v>1000</v>
      </c>
      <c r="M13" s="73" t="s">
        <v>16</v>
      </c>
      <c r="N13" s="42" t="s">
        <v>89</v>
      </c>
      <c r="O13" s="31">
        <v>0.01</v>
      </c>
      <c r="P13" s="30">
        <f>SUM(K13*O13)</f>
        <v>0.01</v>
      </c>
      <c r="Q13" s="29" t="s">
        <v>4</v>
      </c>
      <c r="R13" s="39" t="s">
        <v>88</v>
      </c>
      <c r="S13" s="26">
        <v>0.14000000000000001</v>
      </c>
      <c r="T13" s="17">
        <f>K13*S13</f>
        <v>0.14000000000000001</v>
      </c>
      <c r="U13" s="28">
        <v>5000</v>
      </c>
      <c r="V13" s="39" t="s">
        <v>87</v>
      </c>
      <c r="W13" s="26">
        <v>0.01</v>
      </c>
      <c r="X13" s="13">
        <f>K13*W13</f>
        <v>0.01</v>
      </c>
    </row>
    <row r="14" spans="1:24" ht="15" x14ac:dyDescent="0.25">
      <c r="B14" s="55" t="s">
        <v>86</v>
      </c>
      <c r="C14" s="54">
        <v>0.5</v>
      </c>
      <c r="D14" s="54">
        <v>1</v>
      </c>
      <c r="E14" s="72" t="s">
        <v>51</v>
      </c>
      <c r="F14" s="54" t="s">
        <v>85</v>
      </c>
      <c r="G14" s="71">
        <v>18.38</v>
      </c>
      <c r="H14" s="70">
        <f>SUM(C14*G14)</f>
        <v>9.19</v>
      </c>
      <c r="J14" s="36" t="s">
        <v>84</v>
      </c>
      <c r="K14" s="35">
        <v>1</v>
      </c>
      <c r="L14" s="34">
        <v>1000</v>
      </c>
      <c r="M14" s="33" t="s">
        <v>16</v>
      </c>
      <c r="N14" s="42" t="s">
        <v>83</v>
      </c>
      <c r="O14" s="31">
        <v>0.01</v>
      </c>
      <c r="P14" s="30">
        <f>SUM(K14*O14)</f>
        <v>0.01</v>
      </c>
      <c r="Q14" s="29" t="s">
        <v>4</v>
      </c>
      <c r="R14" s="39" t="s">
        <v>82</v>
      </c>
      <c r="S14" s="26">
        <v>0.14000000000000001</v>
      </c>
      <c r="T14" s="17">
        <f>K14*S14</f>
        <v>0.14000000000000001</v>
      </c>
      <c r="U14" s="28">
        <v>5000</v>
      </c>
      <c r="V14" s="39" t="s">
        <v>81</v>
      </c>
      <c r="W14" s="26">
        <v>0.1</v>
      </c>
      <c r="X14" s="13">
        <f>K14*W14</f>
        <v>0.1</v>
      </c>
    </row>
    <row r="15" spans="1:24" ht="15.75" thickBot="1" x14ac:dyDescent="0.3">
      <c r="B15" s="51"/>
      <c r="C15" s="50"/>
      <c r="D15" s="50"/>
      <c r="E15" s="69"/>
      <c r="F15" s="50"/>
      <c r="G15" s="68"/>
      <c r="H15" s="67">
        <f>SUM(C15*G15)</f>
        <v>0</v>
      </c>
      <c r="J15" s="36" t="s">
        <v>80</v>
      </c>
      <c r="K15" s="35">
        <v>1</v>
      </c>
      <c r="L15" s="34">
        <v>1000</v>
      </c>
      <c r="M15" s="43" t="s">
        <v>16</v>
      </c>
      <c r="N15" s="42" t="s">
        <v>79</v>
      </c>
      <c r="O15" s="31">
        <v>0.01</v>
      </c>
      <c r="P15" s="30">
        <f>SUM(K15*O15)</f>
        <v>0.01</v>
      </c>
      <c r="Q15" s="29" t="s">
        <v>4</v>
      </c>
      <c r="R15" s="27" t="s">
        <v>78</v>
      </c>
      <c r="S15" s="26">
        <v>0.14000000000000001</v>
      </c>
      <c r="T15" s="17">
        <f>K15*S15</f>
        <v>0.14000000000000001</v>
      </c>
      <c r="U15" s="28">
        <v>5000</v>
      </c>
      <c r="V15" s="27" t="s">
        <v>77</v>
      </c>
      <c r="W15" s="26">
        <v>0.01</v>
      </c>
      <c r="X15" s="13">
        <f>K15*W15</f>
        <v>0.01</v>
      </c>
    </row>
    <row r="16" spans="1:24" ht="15.75" thickBot="1" x14ac:dyDescent="0.3">
      <c r="H16" s="66">
        <f>SUM(H7:H15)</f>
        <v>22.61</v>
      </c>
      <c r="J16" s="36" t="s">
        <v>76</v>
      </c>
      <c r="K16" s="35">
        <v>1</v>
      </c>
      <c r="L16" s="34">
        <v>1</v>
      </c>
      <c r="M16" s="33" t="s">
        <v>16</v>
      </c>
      <c r="N16" s="42" t="s">
        <v>75</v>
      </c>
      <c r="O16" s="31">
        <v>0.3</v>
      </c>
      <c r="P16" s="30">
        <f>SUM(K16*O16)</f>
        <v>0.3</v>
      </c>
      <c r="Q16" s="29" t="s">
        <v>4</v>
      </c>
      <c r="R16" s="27"/>
      <c r="S16" s="26"/>
      <c r="T16" s="17">
        <f>K16*S16</f>
        <v>0</v>
      </c>
      <c r="U16" s="28"/>
      <c r="V16" s="27"/>
      <c r="W16" s="26"/>
      <c r="X16" s="13">
        <f>K16*W16</f>
        <v>0</v>
      </c>
    </row>
    <row r="17" spans="2:24" ht="15" x14ac:dyDescent="0.25">
      <c r="J17" s="36" t="s">
        <v>74</v>
      </c>
      <c r="K17" s="35">
        <v>1</v>
      </c>
      <c r="L17" s="34">
        <v>1000</v>
      </c>
      <c r="M17" s="33" t="s">
        <v>16</v>
      </c>
      <c r="N17" s="42" t="s">
        <v>73</v>
      </c>
      <c r="O17" s="31">
        <v>0.01</v>
      </c>
      <c r="P17" s="30">
        <f>SUM(K17*O17)</f>
        <v>0.01</v>
      </c>
      <c r="Q17" s="29" t="s">
        <v>4</v>
      </c>
      <c r="R17" s="39" t="s">
        <v>72</v>
      </c>
      <c r="S17" s="26">
        <v>0.14000000000000001</v>
      </c>
      <c r="T17" s="17">
        <f>K17*S17</f>
        <v>0.14000000000000001</v>
      </c>
      <c r="U17" s="28">
        <v>1000</v>
      </c>
      <c r="V17" s="39" t="s">
        <v>71</v>
      </c>
      <c r="W17" s="26">
        <v>0.01</v>
      </c>
      <c r="X17" s="13">
        <f>K17*W17</f>
        <v>0.01</v>
      </c>
    </row>
    <row r="18" spans="2:24" ht="15" x14ac:dyDescent="0.25">
      <c r="J18" s="36" t="s">
        <v>70</v>
      </c>
      <c r="K18" s="35">
        <v>1</v>
      </c>
      <c r="L18" s="34">
        <v>10</v>
      </c>
      <c r="M18" s="33" t="s">
        <v>6</v>
      </c>
      <c r="N18" s="42" t="s">
        <v>69</v>
      </c>
      <c r="O18" s="31">
        <v>0.27</v>
      </c>
      <c r="P18" s="30">
        <f>SUM(K18*O18)</f>
        <v>0.27</v>
      </c>
      <c r="Q18" s="29" t="s">
        <v>4</v>
      </c>
      <c r="R18" s="27" t="s">
        <v>68</v>
      </c>
      <c r="S18" s="26">
        <v>0.56000000000000005</v>
      </c>
      <c r="T18" s="17">
        <f>K18*S18</f>
        <v>0.56000000000000005</v>
      </c>
      <c r="U18" s="28">
        <v>1000</v>
      </c>
      <c r="V18" s="27" t="s">
        <v>67</v>
      </c>
      <c r="W18" s="26">
        <v>0.13</v>
      </c>
      <c r="X18" s="13">
        <f>K18*W18</f>
        <v>0.13</v>
      </c>
    </row>
    <row r="19" spans="2:24" ht="15.75" thickBot="1" x14ac:dyDescent="0.3">
      <c r="J19" s="36" t="s">
        <v>66</v>
      </c>
      <c r="K19" s="35">
        <v>1</v>
      </c>
      <c r="L19" s="34">
        <v>1</v>
      </c>
      <c r="M19" s="33" t="s">
        <v>6</v>
      </c>
      <c r="N19" s="32" t="s">
        <v>65</v>
      </c>
      <c r="O19" s="31">
        <v>0.26</v>
      </c>
      <c r="P19" s="30">
        <f>SUM(K19*O19)</f>
        <v>0.26</v>
      </c>
      <c r="Q19" s="29" t="s">
        <v>4</v>
      </c>
      <c r="R19" s="39" t="s">
        <v>64</v>
      </c>
      <c r="S19" s="26">
        <v>0.41</v>
      </c>
      <c r="T19" s="17">
        <f>K19*S19</f>
        <v>0.41</v>
      </c>
      <c r="U19" s="28">
        <v>2500</v>
      </c>
      <c r="V19" s="39" t="s">
        <v>63</v>
      </c>
      <c r="W19" s="26">
        <v>0.1</v>
      </c>
      <c r="X19" s="13">
        <f>K19*W19</f>
        <v>0.1</v>
      </c>
    </row>
    <row r="20" spans="2:24" ht="15.75" thickBot="1" x14ac:dyDescent="0.3">
      <c r="B20" s="65" t="s">
        <v>62</v>
      </c>
      <c r="C20" s="64"/>
      <c r="D20" s="64"/>
      <c r="E20" s="63"/>
      <c r="F20" s="1"/>
      <c r="J20" s="36" t="s">
        <v>61</v>
      </c>
      <c r="K20" s="35">
        <v>1</v>
      </c>
      <c r="L20" s="34">
        <v>1</v>
      </c>
      <c r="M20" s="33" t="s">
        <v>6</v>
      </c>
      <c r="N20" s="32" t="s">
        <v>60</v>
      </c>
      <c r="O20" s="31">
        <v>0.78</v>
      </c>
      <c r="P20" s="30">
        <f>SUM(K20*O20)</f>
        <v>0.78</v>
      </c>
      <c r="Q20" s="29" t="s">
        <v>4</v>
      </c>
      <c r="R20" s="39" t="s">
        <v>59</v>
      </c>
      <c r="S20" s="26">
        <v>1.02</v>
      </c>
      <c r="T20" s="17">
        <f>K20*S20</f>
        <v>1.02</v>
      </c>
      <c r="U20" s="28">
        <v>1500</v>
      </c>
      <c r="V20" s="39" t="s">
        <v>58</v>
      </c>
      <c r="W20" s="26">
        <v>0.3</v>
      </c>
      <c r="X20" s="13">
        <f>K20*W20</f>
        <v>0.3</v>
      </c>
    </row>
    <row r="21" spans="2:24" ht="15.75" thickBot="1" x14ac:dyDescent="0.3">
      <c r="B21" s="62"/>
      <c r="C21" s="61"/>
      <c r="D21" s="61" t="s">
        <v>57</v>
      </c>
      <c r="E21" s="60"/>
      <c r="F21" s="1"/>
      <c r="J21" s="36" t="s">
        <v>56</v>
      </c>
      <c r="K21" s="35">
        <v>1</v>
      </c>
      <c r="L21" s="34">
        <v>5</v>
      </c>
      <c r="M21" s="33" t="s">
        <v>16</v>
      </c>
      <c r="N21" s="42" t="s">
        <v>55</v>
      </c>
      <c r="O21" s="31">
        <v>0.28999999999999998</v>
      </c>
      <c r="P21" s="30">
        <f>SUM(K21*O21)</f>
        <v>0.28999999999999998</v>
      </c>
      <c r="Q21" s="29" t="s">
        <v>4</v>
      </c>
      <c r="R21" s="27" t="s">
        <v>54</v>
      </c>
      <c r="S21" s="26">
        <v>0.89</v>
      </c>
      <c r="T21" s="17">
        <f>K21*S21</f>
        <v>0.89</v>
      </c>
      <c r="U21" s="28">
        <v>1000</v>
      </c>
      <c r="V21" s="27" t="s">
        <v>54</v>
      </c>
      <c r="W21" s="26">
        <v>0.3</v>
      </c>
      <c r="X21" s="13">
        <f>K21*W21</f>
        <v>0.3</v>
      </c>
    </row>
    <row r="22" spans="2:24" ht="15" x14ac:dyDescent="0.25">
      <c r="B22" s="59" t="s">
        <v>53</v>
      </c>
      <c r="C22" s="58"/>
      <c r="D22" s="57">
        <v>1</v>
      </c>
      <c r="E22" s="56">
        <v>35.9</v>
      </c>
      <c r="F22" s="1"/>
      <c r="J22" s="36" t="s">
        <v>52</v>
      </c>
      <c r="K22" s="35">
        <v>1</v>
      </c>
      <c r="L22" s="34">
        <v>10</v>
      </c>
      <c r="M22" s="33" t="s">
        <v>51</v>
      </c>
      <c r="N22" s="32" t="s">
        <v>50</v>
      </c>
      <c r="O22" s="31">
        <v>0.61</v>
      </c>
      <c r="P22" s="30">
        <f>SUM(K22*O22)</f>
        <v>0.61</v>
      </c>
      <c r="Q22" s="29" t="s">
        <v>4</v>
      </c>
      <c r="R22" s="27" t="s">
        <v>49</v>
      </c>
      <c r="S22" s="26">
        <v>1.4</v>
      </c>
      <c r="T22" s="17">
        <f>K22*S22</f>
        <v>1.4</v>
      </c>
      <c r="U22" s="28">
        <v>1000</v>
      </c>
      <c r="V22" s="27" t="s">
        <v>49</v>
      </c>
      <c r="W22" s="26">
        <v>0.51</v>
      </c>
      <c r="X22" s="13">
        <f>K22*W22</f>
        <v>0.51</v>
      </c>
    </row>
    <row r="23" spans="2:24" ht="15" x14ac:dyDescent="0.25">
      <c r="B23" s="55"/>
      <c r="C23" s="54"/>
      <c r="D23" s="53">
        <v>10</v>
      </c>
      <c r="E23" s="52">
        <v>7.9</v>
      </c>
      <c r="F23" s="1"/>
      <c r="J23" s="36" t="s">
        <v>48</v>
      </c>
      <c r="K23" s="35">
        <v>1</v>
      </c>
      <c r="L23" s="34">
        <v>10</v>
      </c>
      <c r="M23" s="33" t="s">
        <v>6</v>
      </c>
      <c r="N23" s="32" t="s">
        <v>47</v>
      </c>
      <c r="O23" s="31">
        <v>0.28000000000000003</v>
      </c>
      <c r="P23" s="30">
        <f>SUM(K23*O23)</f>
        <v>0.28000000000000003</v>
      </c>
      <c r="Q23" s="29" t="s">
        <v>4</v>
      </c>
      <c r="R23" s="27" t="s">
        <v>46</v>
      </c>
      <c r="S23" s="26">
        <v>0.59</v>
      </c>
      <c r="T23" s="17">
        <f>K23*S23</f>
        <v>0.59</v>
      </c>
      <c r="U23" s="28">
        <v>1000</v>
      </c>
      <c r="V23" s="27" t="s">
        <v>46</v>
      </c>
      <c r="W23" s="26">
        <v>0.17</v>
      </c>
      <c r="X23" s="13">
        <f>K23*W23</f>
        <v>0.17</v>
      </c>
    </row>
    <row r="24" spans="2:24" ht="15.75" thickBot="1" x14ac:dyDescent="0.3">
      <c r="B24" s="51"/>
      <c r="C24" s="50"/>
      <c r="D24" s="49">
        <v>20</v>
      </c>
      <c r="E24" s="48">
        <v>4.4000000000000004</v>
      </c>
      <c r="F24" s="1"/>
      <c r="J24" s="36" t="s">
        <v>45</v>
      </c>
      <c r="K24" s="35">
        <v>1</v>
      </c>
      <c r="L24" s="34">
        <v>10</v>
      </c>
      <c r="M24" s="33" t="s">
        <v>6</v>
      </c>
      <c r="N24" s="42" t="s">
        <v>44</v>
      </c>
      <c r="O24" s="31">
        <v>7.0000000000000007E-2</v>
      </c>
      <c r="P24" s="30">
        <f>SUM(K24*O24)</f>
        <v>7.0000000000000007E-2</v>
      </c>
      <c r="Q24" s="29" t="s">
        <v>4</v>
      </c>
      <c r="R24" s="27" t="s">
        <v>43</v>
      </c>
      <c r="S24" s="26">
        <v>0.33</v>
      </c>
      <c r="T24" s="17">
        <f>K24*S24</f>
        <v>0.33</v>
      </c>
      <c r="U24" s="28">
        <v>1000</v>
      </c>
      <c r="V24" s="27" t="s">
        <v>43</v>
      </c>
      <c r="W24" s="26">
        <v>7.0000000000000007E-2</v>
      </c>
      <c r="X24" s="13">
        <f>K24*W24</f>
        <v>7.0000000000000007E-2</v>
      </c>
    </row>
    <row r="25" spans="2:24" ht="15" x14ac:dyDescent="0.25">
      <c r="F25" s="1"/>
      <c r="J25" s="36" t="s">
        <v>42</v>
      </c>
      <c r="K25" s="35">
        <v>1</v>
      </c>
      <c r="L25" s="34">
        <v>10</v>
      </c>
      <c r="M25" s="33" t="s">
        <v>6</v>
      </c>
      <c r="N25" s="32" t="s">
        <v>41</v>
      </c>
      <c r="O25" s="31">
        <v>0.68</v>
      </c>
      <c r="P25" s="30">
        <f>SUM(K25*O25)</f>
        <v>0.68</v>
      </c>
      <c r="Q25" s="29" t="s">
        <v>4</v>
      </c>
      <c r="R25" s="27" t="s">
        <v>40</v>
      </c>
      <c r="S25" s="26">
        <v>2.54</v>
      </c>
      <c r="T25" s="17">
        <f>K25*S25</f>
        <v>2.54</v>
      </c>
      <c r="U25" s="28">
        <v>1000</v>
      </c>
      <c r="V25" s="27" t="s">
        <v>40</v>
      </c>
      <c r="W25" s="26">
        <v>1</v>
      </c>
      <c r="X25" s="13">
        <f>K25*W25</f>
        <v>1</v>
      </c>
    </row>
    <row r="26" spans="2:24" ht="15" x14ac:dyDescent="0.25">
      <c r="J26" s="36" t="s">
        <v>39</v>
      </c>
      <c r="K26" s="35">
        <v>1</v>
      </c>
      <c r="L26" s="34">
        <v>10</v>
      </c>
      <c r="M26" s="33" t="s">
        <v>6</v>
      </c>
      <c r="N26" s="32" t="s">
        <v>38</v>
      </c>
      <c r="O26" s="47">
        <v>0.45</v>
      </c>
      <c r="P26" s="30">
        <f>SUM(K26*O26)</f>
        <v>0.45</v>
      </c>
      <c r="Q26" s="29" t="s">
        <v>4</v>
      </c>
      <c r="R26" s="27" t="s">
        <v>37</v>
      </c>
      <c r="S26" s="46">
        <v>2.31</v>
      </c>
      <c r="T26" s="17">
        <f>K26*S26</f>
        <v>2.31</v>
      </c>
      <c r="U26" s="28">
        <v>1000</v>
      </c>
      <c r="V26" s="27" t="s">
        <v>37</v>
      </c>
      <c r="W26" s="46">
        <v>0.91</v>
      </c>
      <c r="X26" s="13">
        <f>K26*W26</f>
        <v>0.91</v>
      </c>
    </row>
    <row r="27" spans="2:24" ht="15" x14ac:dyDescent="0.25">
      <c r="J27" s="36" t="s">
        <v>36</v>
      </c>
      <c r="K27" s="35">
        <v>5</v>
      </c>
      <c r="L27" s="34">
        <v>5</v>
      </c>
      <c r="M27" s="33" t="s">
        <v>6</v>
      </c>
      <c r="N27" s="42" t="s">
        <v>35</v>
      </c>
      <c r="O27" s="47">
        <v>0.22</v>
      </c>
      <c r="P27" s="30">
        <f>SUM(K27*O27)</f>
        <v>1.1000000000000001</v>
      </c>
      <c r="Q27" s="29" t="s">
        <v>4</v>
      </c>
      <c r="R27" s="27" t="s">
        <v>34</v>
      </c>
      <c r="S27" s="46">
        <v>0.19</v>
      </c>
      <c r="T27" s="17">
        <f>K27*S27</f>
        <v>0.95</v>
      </c>
      <c r="U27" s="28">
        <v>5000</v>
      </c>
      <c r="V27" s="27" t="s">
        <v>33</v>
      </c>
      <c r="W27" s="46">
        <v>0.03</v>
      </c>
      <c r="X27" s="13">
        <f>K27*W27</f>
        <v>0.15</v>
      </c>
    </row>
    <row r="28" spans="2:24" ht="15" x14ac:dyDescent="0.25">
      <c r="J28" s="36" t="s">
        <v>32</v>
      </c>
      <c r="K28" s="35">
        <v>1</v>
      </c>
      <c r="L28" s="34">
        <v>25</v>
      </c>
      <c r="M28" s="33" t="s">
        <v>16</v>
      </c>
      <c r="N28" s="42" t="s">
        <v>31</v>
      </c>
      <c r="O28" s="31">
        <v>0.05</v>
      </c>
      <c r="P28" s="30">
        <f>SUM(K28*O28)</f>
        <v>0.05</v>
      </c>
      <c r="Q28" s="29" t="s">
        <v>4</v>
      </c>
      <c r="R28" s="27" t="s">
        <v>30</v>
      </c>
      <c r="S28" s="26">
        <v>0.27</v>
      </c>
      <c r="T28" s="17">
        <f>K28*S28</f>
        <v>0.27</v>
      </c>
      <c r="U28" s="28">
        <v>10000</v>
      </c>
      <c r="V28" s="27" t="s">
        <v>29</v>
      </c>
      <c r="W28" s="26">
        <v>0.04</v>
      </c>
      <c r="X28" s="13">
        <f>K28*W28</f>
        <v>0.04</v>
      </c>
    </row>
    <row r="29" spans="2:24" ht="15" x14ac:dyDescent="0.25">
      <c r="J29" s="36" t="s">
        <v>28</v>
      </c>
      <c r="K29" s="35">
        <v>1</v>
      </c>
      <c r="L29" s="34">
        <v>25</v>
      </c>
      <c r="M29" s="33" t="s">
        <v>16</v>
      </c>
      <c r="N29" s="42" t="s">
        <v>27</v>
      </c>
      <c r="O29" s="31">
        <v>0.05</v>
      </c>
      <c r="P29" s="30">
        <f>SUM(K29*O29)</f>
        <v>0.05</v>
      </c>
      <c r="Q29" s="29" t="s">
        <v>4</v>
      </c>
      <c r="R29" s="39" t="s">
        <v>26</v>
      </c>
      <c r="S29" s="26">
        <v>0.27</v>
      </c>
      <c r="T29" s="17">
        <f>K29*S29</f>
        <v>0.27</v>
      </c>
      <c r="U29" s="28">
        <v>10000</v>
      </c>
      <c r="V29" s="40" t="s">
        <v>25</v>
      </c>
      <c r="W29" s="26">
        <v>0.04</v>
      </c>
      <c r="X29" s="13">
        <f>K29*W29</f>
        <v>0.04</v>
      </c>
    </row>
    <row r="30" spans="2:24" ht="15" x14ac:dyDescent="0.25">
      <c r="J30" s="36" t="s">
        <v>24</v>
      </c>
      <c r="K30" s="35">
        <v>1</v>
      </c>
      <c r="L30" s="34">
        <v>25</v>
      </c>
      <c r="M30" s="33" t="s">
        <v>16</v>
      </c>
      <c r="N30" s="42" t="s">
        <v>23</v>
      </c>
      <c r="O30" s="31">
        <v>0.06</v>
      </c>
      <c r="P30" s="30">
        <f>SUM(K30*O30)</f>
        <v>0.06</v>
      </c>
      <c r="Q30" s="29" t="s">
        <v>4</v>
      </c>
      <c r="R30" s="39" t="s">
        <v>22</v>
      </c>
      <c r="S30" s="26">
        <v>0.27</v>
      </c>
      <c r="T30" s="17">
        <f>K30*S30</f>
        <v>0.27</v>
      </c>
      <c r="U30" s="28">
        <v>10000</v>
      </c>
      <c r="V30" s="39" t="s">
        <v>21</v>
      </c>
      <c r="W30" s="26">
        <v>0.04</v>
      </c>
      <c r="X30" s="13">
        <f>K30*W30</f>
        <v>0.04</v>
      </c>
    </row>
    <row r="31" spans="2:24" ht="15" x14ac:dyDescent="0.25">
      <c r="J31" s="45" t="s">
        <v>20</v>
      </c>
      <c r="K31" s="35">
        <v>1</v>
      </c>
      <c r="L31" s="44">
        <v>100</v>
      </c>
      <c r="M31" s="43" t="s">
        <v>16</v>
      </c>
      <c r="N31" s="42" t="s">
        <v>19</v>
      </c>
      <c r="O31" s="31">
        <v>0.06</v>
      </c>
      <c r="P31" s="30">
        <f>SUM(K31*O31)</f>
        <v>0.06</v>
      </c>
      <c r="Q31" s="41" t="s">
        <v>4</v>
      </c>
      <c r="R31" s="27" t="s">
        <v>18</v>
      </c>
      <c r="S31" s="26">
        <v>0.56000000000000005</v>
      </c>
      <c r="T31" s="17">
        <f>K31*S31</f>
        <v>0.56000000000000005</v>
      </c>
      <c r="U31" s="28">
        <v>1000</v>
      </c>
      <c r="V31" s="27" t="s">
        <v>18</v>
      </c>
      <c r="W31" s="26">
        <v>0.1</v>
      </c>
      <c r="X31" s="13">
        <f>K31*W31</f>
        <v>0.1</v>
      </c>
    </row>
    <row r="32" spans="2:24" ht="15" x14ac:dyDescent="0.25">
      <c r="J32" s="36" t="s">
        <v>17</v>
      </c>
      <c r="K32" s="35">
        <v>1</v>
      </c>
      <c r="L32" s="34">
        <v>5000</v>
      </c>
      <c r="M32" s="43" t="s">
        <v>16</v>
      </c>
      <c r="N32" s="42" t="s">
        <v>15</v>
      </c>
      <c r="O32" s="31">
        <v>0.01</v>
      </c>
      <c r="P32" s="30">
        <f>SUM(K32*O32)</f>
        <v>0.01</v>
      </c>
      <c r="Q32" s="41" t="s">
        <v>4</v>
      </c>
      <c r="R32" s="40" t="s">
        <v>14</v>
      </c>
      <c r="S32" s="26">
        <v>0.14000000000000001</v>
      </c>
      <c r="T32" s="17">
        <f>K32*S32</f>
        <v>0.14000000000000001</v>
      </c>
      <c r="U32" s="28">
        <v>1000</v>
      </c>
      <c r="V32" s="40" t="s">
        <v>14</v>
      </c>
      <c r="W32" s="26">
        <v>0.02</v>
      </c>
      <c r="X32" s="13">
        <f>K32*W32</f>
        <v>0.02</v>
      </c>
    </row>
    <row r="33" spans="10:24" ht="15" x14ac:dyDescent="0.25">
      <c r="J33" s="36" t="s">
        <v>13</v>
      </c>
      <c r="K33" s="35">
        <v>1</v>
      </c>
      <c r="L33" s="34">
        <v>5</v>
      </c>
      <c r="M33" s="33" t="s">
        <v>6</v>
      </c>
      <c r="N33" s="32" t="s">
        <v>12</v>
      </c>
      <c r="O33" s="31">
        <v>0.5</v>
      </c>
      <c r="P33" s="30">
        <f>SUM(K33*O33)</f>
        <v>0.5</v>
      </c>
      <c r="Q33" s="29" t="s">
        <v>4</v>
      </c>
      <c r="R33" s="39" t="s">
        <v>11</v>
      </c>
      <c r="S33" s="26">
        <v>0.87</v>
      </c>
      <c r="T33" s="17">
        <f>K33*S33</f>
        <v>0.87</v>
      </c>
      <c r="U33" s="28">
        <v>1000</v>
      </c>
      <c r="V33" s="39" t="s">
        <v>11</v>
      </c>
      <c r="W33" s="26">
        <v>0.33</v>
      </c>
      <c r="X33" s="13">
        <f>K33*W33</f>
        <v>0.33</v>
      </c>
    </row>
    <row r="34" spans="10:24" ht="15" x14ac:dyDescent="0.25">
      <c r="J34" s="36" t="s">
        <v>10</v>
      </c>
      <c r="K34" s="35">
        <v>2</v>
      </c>
      <c r="L34" s="34">
        <v>200</v>
      </c>
      <c r="M34" s="38" t="s">
        <v>9</v>
      </c>
      <c r="N34" s="32"/>
      <c r="O34" s="31">
        <v>0.53</v>
      </c>
      <c r="P34" s="30">
        <f>SUM(K34*O34)</f>
        <v>1.06</v>
      </c>
      <c r="Q34" s="37" t="s">
        <v>4</v>
      </c>
      <c r="R34" s="27" t="s">
        <v>8</v>
      </c>
      <c r="S34" s="26">
        <v>0.85</v>
      </c>
      <c r="T34" s="17">
        <f>K34*S34</f>
        <v>1.7</v>
      </c>
      <c r="U34" s="28">
        <v>500</v>
      </c>
      <c r="V34" s="27" t="s">
        <v>8</v>
      </c>
      <c r="W34" s="26">
        <v>0.4</v>
      </c>
      <c r="X34" s="13">
        <f>K34*W34</f>
        <v>0.8</v>
      </c>
    </row>
    <row r="35" spans="10:24" ht="15" x14ac:dyDescent="0.25">
      <c r="J35" s="36" t="s">
        <v>7</v>
      </c>
      <c r="K35" s="35">
        <v>1</v>
      </c>
      <c r="L35" s="34">
        <v>1</v>
      </c>
      <c r="M35" s="33" t="s">
        <v>6</v>
      </c>
      <c r="N35" s="32" t="s">
        <v>5</v>
      </c>
      <c r="O35" s="31">
        <v>0.25</v>
      </c>
      <c r="P35" s="30">
        <f>SUM(K35*O35)</f>
        <v>0.25</v>
      </c>
      <c r="Q35" s="29" t="s">
        <v>4</v>
      </c>
      <c r="R35" s="27" t="s">
        <v>3</v>
      </c>
      <c r="S35" s="26">
        <v>0.86</v>
      </c>
      <c r="T35" s="17">
        <f>K35*S35</f>
        <v>0.86</v>
      </c>
      <c r="U35" s="28">
        <v>1500</v>
      </c>
      <c r="V35" s="27" t="s">
        <v>2</v>
      </c>
      <c r="W35" s="26">
        <v>0.19</v>
      </c>
      <c r="X35" s="13">
        <f>K35*W35</f>
        <v>0.19</v>
      </c>
    </row>
    <row r="36" spans="10:24" ht="15.75" thickBot="1" x14ac:dyDescent="0.3">
      <c r="J36" s="25" t="s">
        <v>1</v>
      </c>
      <c r="K36" s="24">
        <v>1</v>
      </c>
      <c r="L36" s="23">
        <v>100</v>
      </c>
      <c r="M36" s="22" t="s">
        <v>0</v>
      </c>
      <c r="N36" s="21"/>
      <c r="O36" s="20">
        <v>2.95</v>
      </c>
      <c r="P36" s="19">
        <f>SUM(K36*O36)</f>
        <v>2.95</v>
      </c>
      <c r="Q36" s="18" t="s">
        <v>0</v>
      </c>
      <c r="R36" s="15"/>
      <c r="S36" s="14"/>
      <c r="T36" s="17">
        <f>K36*S36</f>
        <v>0</v>
      </c>
      <c r="U36" s="16">
        <v>100</v>
      </c>
      <c r="V36" s="15"/>
      <c r="W36" s="14">
        <v>2.95</v>
      </c>
      <c r="X36" s="13">
        <f>K36*W36</f>
        <v>2.95</v>
      </c>
    </row>
    <row r="37" spans="10:24" ht="15.75" thickBot="1" x14ac:dyDescent="0.3">
      <c r="J37" s="11"/>
      <c r="K37" s="12"/>
      <c r="L37" s="12"/>
      <c r="M37" s="11"/>
      <c r="N37" s="10"/>
      <c r="O37" s="9"/>
      <c r="P37" s="8">
        <f>SUM(P7:P36)</f>
        <v>12.669999999999998</v>
      </c>
      <c r="Q37" s="7"/>
      <c r="R37" s="6"/>
      <c r="S37" s="6"/>
      <c r="T37" s="3">
        <f>SUM(T7:T36)</f>
        <v>22.559999999999995</v>
      </c>
      <c r="V37" s="5"/>
      <c r="W37" s="4"/>
      <c r="X37" s="3">
        <f>SUM(X7:X36)</f>
        <v>12.669999999999995</v>
      </c>
    </row>
  </sheetData>
  <mergeCells count="2">
    <mergeCell ref="J5:K5"/>
    <mergeCell ref="B5:D5"/>
  </mergeCells>
  <hyperlinks>
    <hyperlink ref="V18" r:id="rId1" xr:uid="{18E45B4F-FC53-4597-9787-8EE0D4EDC52B}"/>
    <hyperlink ref="R18" r:id="rId2" xr:uid="{4674CE2E-7818-40B5-A466-0ADCAAEC361C}"/>
    <hyperlink ref="V35" r:id="rId3" xr:uid="{8AAF949E-27C9-456F-8334-127E6370B7AF}"/>
    <hyperlink ref="R35" r:id="rId4" xr:uid="{FEF30613-F37B-4F7A-9706-4E2E1B873F48}"/>
    <hyperlink ref="V8" r:id="rId5" xr:uid="{2FB296A5-01BA-4685-909D-04F774C48951}"/>
    <hyperlink ref="V9" r:id="rId6" xr:uid="{E411C64E-0962-4C7C-9F60-5ECC0041D7E5}"/>
    <hyperlink ref="R9" r:id="rId7" xr:uid="{CD66E135-C257-4F19-801E-F83D2A04FBE8}"/>
    <hyperlink ref="V10" r:id="rId8" xr:uid="{3F11067F-4DE5-4E8A-85C2-77FB2842D826}"/>
    <hyperlink ref="R10" r:id="rId9" xr:uid="{7E00BE24-F9D9-46E0-AC14-241FC629DA25}"/>
    <hyperlink ref="R11" r:id="rId10" xr:uid="{E198E0EC-19BB-4540-81C2-3AEA928EABB5}"/>
    <hyperlink ref="V11" r:id="rId11" xr:uid="{3A0C166A-575D-4283-B2B4-948D9F6AB677}"/>
    <hyperlink ref="R12" r:id="rId12" xr:uid="{F086A778-AC45-497C-9116-FF07AF9D17E5}"/>
    <hyperlink ref="V12" r:id="rId13" xr:uid="{57C86295-CF64-4322-B22A-FBEE9BF57F79}"/>
    <hyperlink ref="R13" r:id="rId14" xr:uid="{BEEBCF52-9E6B-4E63-9AF8-28D8497F18F2}"/>
    <hyperlink ref="V13" r:id="rId15" xr:uid="{E51C791E-3D96-4972-AC9E-F483E24D2206}"/>
    <hyperlink ref="R14" r:id="rId16" xr:uid="{EE2C96AC-354C-4CA6-899F-16894C000798}"/>
    <hyperlink ref="V14" r:id="rId17" xr:uid="{0F0945B5-862E-42C8-8CA1-323FF7D62C7C}"/>
    <hyperlink ref="V15" r:id="rId18" xr:uid="{C2FC751A-65A3-4A5B-B29A-B933A9E879CD}"/>
    <hyperlink ref="R17" r:id="rId19" xr:uid="{E00FFEBD-C4E5-4F6F-8C4F-891110EA7203}"/>
    <hyperlink ref="V17" r:id="rId20" xr:uid="{7F0F02B8-CC77-47AB-8F07-3F868BD52CD9}"/>
    <hyperlink ref="R19" r:id="rId21" xr:uid="{0AA2F5AC-296C-44FC-BDAF-0CD267741063}"/>
    <hyperlink ref="V19" r:id="rId22" xr:uid="{B44B8043-D86A-46C8-8310-2123117A4540}"/>
    <hyperlink ref="R20" r:id="rId23" xr:uid="{006770EF-2FC9-4490-93A6-B3945FFAEF0B}"/>
    <hyperlink ref="V20" r:id="rId24" xr:uid="{780D9FBE-8E13-4591-9AAC-DB824F9B6FD8}"/>
    <hyperlink ref="R21" r:id="rId25" xr:uid="{EB5D117A-5848-4E26-BD86-2920B59065EC}"/>
    <hyperlink ref="V21" r:id="rId26" xr:uid="{9D3C0CE5-FB92-4226-A9D4-D2FE1B770FCB}"/>
    <hyperlink ref="R22" r:id="rId27" xr:uid="{F057A8A7-2E09-4BFB-9494-C90285AC7A10}"/>
    <hyperlink ref="V22" r:id="rId28" xr:uid="{E8968B4E-6B52-4835-A76A-FB595D2F7E38}"/>
    <hyperlink ref="R23" r:id="rId29" xr:uid="{966CEC96-7919-467C-84C5-AD84A755395D}"/>
    <hyperlink ref="V23" r:id="rId30" xr:uid="{B7DFF43E-7074-4703-920C-FFFC41ADCCEF}"/>
    <hyperlink ref="R24" r:id="rId31" xr:uid="{E0B35CBD-F446-452F-975D-1D7D34026FD1}"/>
    <hyperlink ref="V24" r:id="rId32" xr:uid="{46F1A9A3-E3E7-4974-939C-65DCF7CD31EE}"/>
    <hyperlink ref="R25" r:id="rId33" xr:uid="{4BB4F585-B264-4936-AE7D-E2689F2DAE25}"/>
    <hyperlink ref="V25" r:id="rId34" xr:uid="{C0BC633C-EB94-473F-80E1-17283779EA5C}"/>
    <hyperlink ref="V26" r:id="rId35" xr:uid="{1BE6909A-E75A-429E-B6A3-CCAE8F7CE486}"/>
    <hyperlink ref="V27" r:id="rId36" xr:uid="{1F4DB938-43DE-4E5D-9EF3-52438EC4DB26}"/>
    <hyperlink ref="R27" r:id="rId37" xr:uid="{0C0F2739-C80B-42DB-9F96-E0697D5AC530}"/>
    <hyperlink ref="R28" r:id="rId38" xr:uid="{472FABEE-05B6-4954-B274-7330D0B2E16C}"/>
    <hyperlink ref="V28" r:id="rId39" xr:uid="{B863A006-8131-4318-AAAF-7791C9BB6726}"/>
    <hyperlink ref="V29" r:id="rId40" xr:uid="{593073A5-515F-44E4-A7AD-EC96C811799F}"/>
    <hyperlink ref="R29" r:id="rId41" xr:uid="{827DC320-9BF7-4CDA-99C1-4FCB6152A49D}"/>
    <hyperlink ref="V30" r:id="rId42" xr:uid="{FFDCF759-6E33-4FD6-936E-18B6B743A13C}"/>
    <hyperlink ref="R30" r:id="rId43" xr:uid="{65BCA2E4-E6F6-4310-A40A-92CCE48A920A}"/>
    <hyperlink ref="R31" r:id="rId44" xr:uid="{B3DC7F8F-57D8-4D89-98F5-0B8E6DA8B2A7}"/>
    <hyperlink ref="V31" r:id="rId45" xr:uid="{AEE56773-AE8F-43C1-B931-D2379F5FF1AF}"/>
    <hyperlink ref="R32" r:id="rId46" xr:uid="{7465AC5E-6227-4E5A-A0D8-60ADA93C845F}"/>
    <hyperlink ref="V32" r:id="rId47" xr:uid="{7E6CE11B-3F1F-4B0E-A793-C0E9962F8379}"/>
    <hyperlink ref="R33" r:id="rId48" xr:uid="{58FA9FED-E26F-4E08-B824-D3500D28B464}"/>
    <hyperlink ref="V33" r:id="rId49" xr:uid="{3B148204-949B-4282-ADE6-A644B1BF36C7}"/>
    <hyperlink ref="R34" r:id="rId50" xr:uid="{8CA0AA49-859B-4C1D-B8D5-93DC50658817}"/>
    <hyperlink ref="V34" r:id="rId51" xr:uid="{314E671F-EF45-4A21-A7A4-9E8D5088B8B6}"/>
    <hyperlink ref="R8" r:id="rId52" xr:uid="{89087CCC-143C-4F6D-AA91-ABD7CC893EF9}"/>
    <hyperlink ref="R15" r:id="rId53" xr:uid="{7E219D24-DCE6-454E-83D3-B46BA38EFAC5}"/>
    <hyperlink ref="R26" r:id="rId54" xr:uid="{66C278B7-7B45-40A8-9A16-824166732424}"/>
  </hyperlinks>
  <pageMargins left="0.7" right="0.7" top="0.75" bottom="0.75" header="0.3" footer="0.3"/>
  <pageSetup paperSize="9" orientation="portrait" r:id="rId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MD2195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Bray, Ken</dc:creator>
  <cp:lastModifiedBy>Bray, Ken</cp:lastModifiedBy>
  <dcterms:created xsi:type="dcterms:W3CDTF">2020-04-15T11:34:15Z</dcterms:created>
  <dcterms:modified xsi:type="dcterms:W3CDTF">2020-04-15T11:34:47Z</dcterms:modified>
</cp:coreProperties>
</file>